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21" i="3"/>
  <c r="D22"/>
  <c r="D15"/>
  <c r="B82"/>
  <c r="B78"/>
  <c r="B76"/>
  <c r="B81"/>
  <c r="B61"/>
  <c r="B87"/>
  <c r="C48"/>
  <c r="C43"/>
  <c r="B54"/>
  <c r="C59"/>
  <c r="D59"/>
  <c r="B59"/>
  <c r="D84"/>
  <c r="D38"/>
  <c r="C36"/>
  <c r="B36"/>
  <c r="E15" i="4"/>
  <c r="C15"/>
  <c r="D15"/>
  <c r="B15"/>
  <c r="B26" i="3" l="1"/>
  <c r="B48"/>
  <c r="C54"/>
  <c r="B43"/>
  <c r="C26"/>
  <c r="B23" l="1"/>
  <c r="D13"/>
  <c r="D14"/>
  <c r="D36" l="1"/>
  <c r="C87"/>
  <c r="C39"/>
  <c r="D20"/>
  <c r="D21"/>
  <c r="D30"/>
  <c r="C23"/>
  <c r="C94" l="1"/>
  <c r="B94"/>
  <c r="B90"/>
  <c r="D71"/>
  <c r="D86"/>
  <c r="C61"/>
  <c r="D80"/>
  <c r="C70"/>
  <c r="B70"/>
  <c r="D70" s="1"/>
  <c r="D78"/>
  <c r="D85"/>
  <c r="D77"/>
  <c r="D79"/>
  <c r="D81"/>
  <c r="D82"/>
  <c r="D83"/>
  <c r="B34"/>
  <c r="B39"/>
  <c r="B57"/>
  <c r="B66"/>
  <c r="D28"/>
  <c r="D10"/>
  <c r="D51"/>
  <c r="D9"/>
  <c r="C66"/>
  <c r="C34"/>
  <c r="C57"/>
  <c r="D69"/>
  <c r="D68"/>
  <c r="D67"/>
  <c r="D65"/>
  <c r="D64"/>
  <c r="D63"/>
  <c r="D62"/>
  <c r="D58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B72" l="1"/>
  <c r="C72"/>
  <c r="D34"/>
  <c r="D23"/>
  <c r="C95"/>
  <c r="C93" s="1"/>
  <c r="C96" s="1"/>
  <c r="D39"/>
  <c r="D87"/>
  <c r="D46"/>
  <c r="D43"/>
  <c r="D61"/>
  <c r="D66"/>
  <c r="D57"/>
  <c r="D54"/>
  <c r="D48"/>
  <c r="D26"/>
  <c r="C89" l="1"/>
  <c r="B95"/>
  <c r="B93" s="1"/>
  <c r="B96" s="1"/>
  <c r="D72" l="1"/>
  <c r="B89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<sst xmlns="http://schemas.openxmlformats.org/spreadsheetml/2006/main" count="131" uniqueCount="107">
  <si>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</si>
  <si>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</si>
  <si>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</si>
  <si>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</si>
  <si>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</si>
  <si>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</si>
  <si>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</si>
  <si>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</si>
  <si>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</si>
  <si>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</si>
  <si>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</si>
  <si>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</si>
  <si>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</si>
  <si>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</si>
  <si>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</si>
  <si>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</si>
  <si>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</si>
  <si>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</si>
  <si>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</si>
  <si>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</si>
  <si>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</si>
  <si>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</si>
  <si>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</si>
  <si>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</si>
  <si>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</si>
  <si>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</si>
  <si>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</si>
  <si>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</si>
  <si>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</si>
  <si>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</si>
  <si>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</si>
  <si>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</si>
  <si>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</si>
  <si>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</si>
  <si>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</si>
  <si>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</si>
  <si>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</si>
  <si>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</si>
  <si>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</si>
  <si>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</si>
  <si>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</si>
  <si>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</si>
  <si>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</si>
  <si>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</si>
  <si>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</si>
  <si>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</si>
  <si>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</si>
  <si>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</si>
  <si>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</si>
  <si>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</si>
  <si>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</si>
  <si>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</si>
  <si>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</si>
  <si>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</si>
  <si>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</si>
  <si>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</si>
  <si>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</si>
  <si>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</si>
  <si>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</si>
  <si>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</si>
  <si>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</si>
  <si>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</si>
  <si>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</si>
  <si>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</si>
  <si>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</si>
  <si>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</si>
  <si>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</si>
  <si>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</si>
  <si>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</si>
  <si>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</si>
  <si>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</si>
  <si>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</si>
  <si>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</si>
  <si>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</si>
  <si>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</si>
  <si>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</si>
  <si>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</si>
  <si>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</si>
  <si>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</si>
  <si>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</si>
  <si>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</si>
  <si>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</si>
  <si>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</si>
  <si>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</si>
  <si>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</si>
  <si>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</si>
  <si>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</si>
  <si>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</si>
  <si>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</si>
  <si>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</si>
  <si>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</si>
  <si>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</si>
  <si>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</si>
  <si>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</si>
  <si>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</si>
  <si>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</si>
  <si>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</si>
  <si>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</si>
  <si>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</si>
  <si>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</si>
  <si>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</si>
  <si>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</si>
  <si>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</si>
  <si>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</si>
  <si>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</si>
  <si>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>23560,9 тыс. рублей</t>
  </si>
  <si>
    <t>о ходе исполнения местного бюджета  г.Дивногорска  на 01 апреля 2022  года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</si>
</sst>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H8" sqref="H8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1.66406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0" t="s">
        <v>0</v>
      </c>
      <c r="B2" s="80"/>
      <c r="C2" s="80"/>
      <c r="D2" s="80"/>
    </row>
    <row r="3" spans="1:6" ht="17.25" customHeight="1">
      <c r="A3" s="81" t="s">
        <v>106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7" t="s">
        <v>6</v>
      </c>
      <c r="B6" s="78"/>
      <c r="C6" s="78"/>
      <c r="D6" s="79"/>
    </row>
    <row r="7" spans="1:6">
      <c r="A7" s="47" t="s">
        <v>7</v>
      </c>
      <c r="B7" s="38">
        <v>308180</v>
      </c>
      <c r="C7" s="39">
        <v>86954.4</v>
      </c>
      <c r="D7" s="24">
        <f>C7/B7</f>
        <v>0.28215458498280221</v>
      </c>
      <c r="E7" s="30"/>
      <c r="F7" s="30"/>
    </row>
    <row r="8" spans="1:6">
      <c r="A8" s="48" t="s">
        <v>8</v>
      </c>
      <c r="B8" s="38">
        <v>181068</v>
      </c>
      <c r="C8" s="38">
        <v>43439</v>
      </c>
      <c r="D8" s="24">
        <f t="shared" ref="D8:D23" si="0">C8/B8</f>
        <v>0.23990434532882673</v>
      </c>
    </row>
    <row r="9" spans="1:6" ht="25.5" customHeight="1">
      <c r="A9" s="49" t="s">
        <v>26</v>
      </c>
      <c r="B9" s="38">
        <v>3147.1</v>
      </c>
      <c r="C9" s="38">
        <v>811.6</v>
      </c>
      <c r="D9" s="24">
        <f t="shared" si="0"/>
        <v>0.25788821454672556</v>
      </c>
      <c r="F9" s="30"/>
    </row>
    <row r="10" spans="1:6">
      <c r="A10" s="47" t="s">
        <v>9</v>
      </c>
      <c r="B10" s="38">
        <v>41020.199999999997</v>
      </c>
      <c r="C10" s="40">
        <v>9674.9</v>
      </c>
      <c r="D10" s="24">
        <f t="shared" si="0"/>
        <v>0.23585696803038503</v>
      </c>
    </row>
    <row r="11" spans="1:6">
      <c r="A11" s="47" t="s">
        <v>10</v>
      </c>
      <c r="B11" s="38">
        <v>46017.4</v>
      </c>
      <c r="C11" s="39">
        <v>7748.6</v>
      </c>
      <c r="D11" s="24">
        <f t="shared" si="0"/>
        <v>0.16838413295840268</v>
      </c>
    </row>
    <row r="12" spans="1:6" ht="12" customHeight="1">
      <c r="A12" s="47" t="s">
        <v>11</v>
      </c>
      <c r="B12" s="38">
        <v>7077</v>
      </c>
      <c r="C12" s="38">
        <v>1971.9</v>
      </c>
      <c r="D12" s="24">
        <f t="shared" si="0"/>
        <v>0.27863501483679526</v>
      </c>
      <c r="F12" s="31"/>
    </row>
    <row r="13" spans="1:6">
      <c r="A13" s="61" t="s">
        <v>98</v>
      </c>
      <c r="B13" s="41">
        <v>72.599999999999994</v>
      </c>
      <c r="C13" s="41">
        <v>0</v>
      </c>
      <c r="D13" s="24">
        <f t="shared" si="0"/>
        <v>0</v>
      </c>
      <c r="F13" s="31"/>
    </row>
    <row r="14" spans="1:6" ht="27" customHeight="1">
      <c r="A14" s="50" t="s">
        <v>27</v>
      </c>
      <c r="B14" s="41">
        <v>65999.100000000006</v>
      </c>
      <c r="C14" s="41">
        <v>17819.400000000001</v>
      </c>
      <c r="D14" s="24">
        <f t="shared" si="0"/>
        <v>0.26999459083532956</v>
      </c>
      <c r="E14" s="31"/>
      <c r="F14" s="31"/>
    </row>
    <row r="15" spans="1:6">
      <c r="A15" s="48" t="s">
        <v>12</v>
      </c>
      <c r="B15" s="38">
        <v>138</v>
      </c>
      <c r="C15" s="63">
        <v>25.6</v>
      </c>
      <c r="D15" s="24">
        <f t="shared" si="0"/>
        <v>0.1855072463768116</v>
      </c>
    </row>
    <row r="16" spans="1:6" ht="26.4">
      <c r="A16" s="51" t="s">
        <v>28</v>
      </c>
      <c r="B16" s="41">
        <v>9987.4</v>
      </c>
      <c r="C16" s="41">
        <v>3132.2</v>
      </c>
      <c r="D16" s="42">
        <f>C16/B16</f>
        <v>0.31361515509542021</v>
      </c>
    </row>
    <row r="17" spans="1:8" ht="25.5" customHeight="1">
      <c r="A17" s="52" t="s">
        <v>29</v>
      </c>
      <c r="B17" s="41">
        <v>2500</v>
      </c>
      <c r="C17" s="41">
        <v>165.7</v>
      </c>
      <c r="D17" s="42">
        <f t="shared" si="0"/>
        <v>6.6279999999999992E-2</v>
      </c>
      <c r="F17" s="31"/>
    </row>
    <row r="18" spans="1:8">
      <c r="A18" s="47" t="s">
        <v>24</v>
      </c>
      <c r="B18" s="43">
        <v>167</v>
      </c>
      <c r="C18" s="43">
        <v>41.1</v>
      </c>
      <c r="D18" s="44">
        <f>C18/B18</f>
        <v>0.24610778443113773</v>
      </c>
      <c r="G18" s="1"/>
    </row>
    <row r="19" spans="1:8">
      <c r="A19" s="47" t="s">
        <v>13</v>
      </c>
      <c r="B19" s="38">
        <v>855</v>
      </c>
      <c r="C19" s="38">
        <v>853.7</v>
      </c>
      <c r="D19" s="24">
        <f t="shared" si="0"/>
        <v>0.99847953216374274</v>
      </c>
    </row>
    <row r="20" spans="1:8">
      <c r="A20" s="47" t="s">
        <v>20</v>
      </c>
      <c r="B20" s="38">
        <v>30</v>
      </c>
      <c r="C20" s="38">
        <v>5.2</v>
      </c>
      <c r="D20" s="24">
        <f t="shared" si="0"/>
        <v>0.17333333333333334</v>
      </c>
      <c r="E20" s="29"/>
      <c r="F20" s="29"/>
    </row>
    <row r="21" spans="1:8" ht="12" customHeight="1">
      <c r="A21" s="52" t="s">
        <v>100</v>
      </c>
      <c r="B21" s="38">
        <f>1742445.6-659661.9</f>
        <v>1082783.7000000002</v>
      </c>
      <c r="C21" s="39">
        <v>162971.5</v>
      </c>
      <c r="D21" s="24">
        <f t="shared" si="0"/>
        <v>0.15051159340503553</v>
      </c>
      <c r="E21" s="30"/>
    </row>
    <row r="22" spans="1:8">
      <c r="A22" s="47" t="s">
        <v>99</v>
      </c>
      <c r="B22" s="39">
        <v>-6596.9</v>
      </c>
      <c r="C22" s="39">
        <v>-6532.1</v>
      </c>
      <c r="D22" s="24">
        <f t="shared" si="0"/>
        <v>0.99017720444451196</v>
      </c>
      <c r="E22" s="30"/>
    </row>
    <row r="23" spans="1:8">
      <c r="A23" s="53" t="s">
        <v>14</v>
      </c>
      <c r="B23" s="37">
        <f>SUM(B7:B22)</f>
        <v>1742445.6</v>
      </c>
      <c r="C23" s="62">
        <f>SUM(C7:C22)</f>
        <v>329082.70000000007</v>
      </c>
      <c r="D23" s="45">
        <f t="shared" si="0"/>
        <v>0.18886253895100086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6">
      <c r="A25" s="77" t="s">
        <v>76</v>
      </c>
      <c r="B25" s="78"/>
      <c r="C25" s="78"/>
      <c r="D25" s="79"/>
      <c r="E25" s="30"/>
    </row>
    <row r="26" spans="1:8">
      <c r="A26" s="16" t="s">
        <v>30</v>
      </c>
      <c r="B26" s="22">
        <f>SUM(B27+B28+B29+B31)+B33+B32+B30</f>
        <v>110691.40000000001</v>
      </c>
      <c r="C26" s="22">
        <f>SUM(C27+C28+C29+C31)+C33+C32+C30</f>
        <v>13480.3</v>
      </c>
      <c r="D26" s="23">
        <f t="shared" ref="D26:D72" si="1">C26/B26</f>
        <v>0.12178272205428785</v>
      </c>
    </row>
    <row r="27" spans="1:8" ht="39.6">
      <c r="A27" s="17" t="s">
        <v>31</v>
      </c>
      <c r="B27" s="34">
        <v>2305.8000000000002</v>
      </c>
      <c r="C27" s="34">
        <v>434.9</v>
      </c>
      <c r="D27" s="24">
        <f t="shared" si="1"/>
        <v>0.18861132795559021</v>
      </c>
    </row>
    <row r="28" spans="1:8" ht="52.8">
      <c r="A28" s="17" t="s">
        <v>32</v>
      </c>
      <c r="B28" s="34">
        <v>4083.1</v>
      </c>
      <c r="C28" s="34">
        <v>734.6</v>
      </c>
      <c r="D28" s="24">
        <f>C28/B28</f>
        <v>0.17991232152041342</v>
      </c>
      <c r="E28" s="31"/>
    </row>
    <row r="29" spans="1:8" ht="52.8">
      <c r="A29" s="17" t="s">
        <v>33</v>
      </c>
      <c r="B29" s="34">
        <v>51373.5</v>
      </c>
      <c r="C29" s="34">
        <v>9298</v>
      </c>
      <c r="D29" s="24">
        <f t="shared" si="1"/>
        <v>0.18098825269837562</v>
      </c>
    </row>
    <row r="30" spans="1:8">
      <c r="A30" s="17" t="s">
        <v>81</v>
      </c>
      <c r="B30" s="34">
        <v>94.7</v>
      </c>
      <c r="C30" s="34">
        <v>49</v>
      </c>
      <c r="D30" s="24">
        <f t="shared" si="1"/>
        <v>0.51742344244984162</v>
      </c>
    </row>
    <row r="31" spans="1:8" ht="39.6">
      <c r="A31" s="17" t="s">
        <v>34</v>
      </c>
      <c r="B31" s="34">
        <v>12533.7</v>
      </c>
      <c r="C31" s="34">
        <v>2156.3000000000002</v>
      </c>
      <c r="D31" s="24">
        <f>C31/B31</f>
        <v>0.1720401796755946</v>
      </c>
    </row>
    <row r="32" spans="1:8">
      <c r="A32" s="17" t="s">
        <v>77</v>
      </c>
      <c r="B32" s="34">
        <v>32003.5</v>
      </c>
      <c r="C32" s="34">
        <v>0</v>
      </c>
      <c r="D32" s="24">
        <v>0</v>
      </c>
    </row>
    <row r="33" spans="1:4">
      <c r="A33" s="17" t="s">
        <v>35</v>
      </c>
      <c r="B33" s="34">
        <v>8297.1</v>
      </c>
      <c r="C33" s="34">
        <v>807.5</v>
      </c>
      <c r="D33" s="24">
        <f t="shared" si="1"/>
        <v>9.7323161104482289E-2</v>
      </c>
    </row>
    <row r="34" spans="1:4">
      <c r="A34" s="18" t="s">
        <v>25</v>
      </c>
      <c r="B34" s="35">
        <f>B35</f>
        <v>3791</v>
      </c>
      <c r="C34" s="35">
        <f>C35</f>
        <v>609.5</v>
      </c>
      <c r="D34" s="23">
        <f t="shared" si="1"/>
        <v>0.16077552097072012</v>
      </c>
    </row>
    <row r="35" spans="1:4">
      <c r="A35" s="17" t="s">
        <v>36</v>
      </c>
      <c r="B35" s="34">
        <v>3791</v>
      </c>
      <c r="C35" s="34">
        <v>609.5</v>
      </c>
      <c r="D35" s="24">
        <f t="shared" si="1"/>
        <v>0.16077552097072012</v>
      </c>
    </row>
    <row r="36" spans="1:4" ht="26.4">
      <c r="A36" s="19" t="s">
        <v>37</v>
      </c>
      <c r="B36" s="35">
        <f>B37+B38</f>
        <v>7358.7</v>
      </c>
      <c r="C36" s="35">
        <f>C37+C38</f>
        <v>762.3</v>
      </c>
      <c r="D36" s="23">
        <f t="shared" si="1"/>
        <v>0.10359166700640059</v>
      </c>
    </row>
    <row r="37" spans="1:4" ht="36.75" customHeight="1">
      <c r="A37" s="15" t="s">
        <v>101</v>
      </c>
      <c r="B37" s="34">
        <v>7358.7</v>
      </c>
      <c r="C37" s="34">
        <v>762.3</v>
      </c>
      <c r="D37" s="24">
        <f t="shared" si="1"/>
        <v>0.10359166700640059</v>
      </c>
    </row>
    <row r="38" spans="1:4" ht="26.4" hidden="1">
      <c r="A38" s="74" t="s">
        <v>103</v>
      </c>
      <c r="B38" s="75">
        <v>0</v>
      </c>
      <c r="C38" s="75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97395.5</v>
      </c>
      <c r="C39" s="36">
        <f>SUM(C40:C40)+C42+C41</f>
        <v>7416.4</v>
      </c>
      <c r="D39" s="23">
        <f t="shared" si="1"/>
        <v>7.6147255263333519E-2</v>
      </c>
    </row>
    <row r="40" spans="1:4">
      <c r="A40" s="17" t="s">
        <v>39</v>
      </c>
      <c r="B40" s="34">
        <v>20169.5</v>
      </c>
      <c r="C40" s="34">
        <v>2924.1</v>
      </c>
      <c r="D40" s="24">
        <f t="shared" si="1"/>
        <v>0.1449763256401993</v>
      </c>
    </row>
    <row r="41" spans="1:4">
      <c r="A41" s="17" t="s">
        <v>40</v>
      </c>
      <c r="B41" s="34">
        <v>33385.5</v>
      </c>
      <c r="C41" s="34">
        <v>4271.7</v>
      </c>
      <c r="D41" s="24">
        <f t="shared" si="1"/>
        <v>0.12795075706519296</v>
      </c>
    </row>
    <row r="42" spans="1:4">
      <c r="A42" s="21" t="s">
        <v>41</v>
      </c>
      <c r="B42" s="34">
        <v>43840.5</v>
      </c>
      <c r="C42" s="34">
        <v>220.6</v>
      </c>
      <c r="D42" s="24">
        <f t="shared" si="1"/>
        <v>5.0318769174621638E-3</v>
      </c>
    </row>
    <row r="43" spans="1:4">
      <c r="A43" s="18" t="s">
        <v>22</v>
      </c>
      <c r="B43" s="35">
        <f>B44+B45+B46+B47</f>
        <v>651284.19999999995</v>
      </c>
      <c r="C43" s="35">
        <f>C44+C45+C46+C47</f>
        <v>87694.2</v>
      </c>
      <c r="D43" s="23">
        <f t="shared" si="1"/>
        <v>0.13464813057034089</v>
      </c>
    </row>
    <row r="44" spans="1:4">
      <c r="A44" s="17" t="s">
        <v>42</v>
      </c>
      <c r="B44" s="34">
        <v>375116.79999999999</v>
      </c>
      <c r="C44" s="34">
        <v>7752.8</v>
      </c>
      <c r="D44" s="24">
        <f t="shared" si="1"/>
        <v>2.0667696034941653E-2</v>
      </c>
    </row>
    <row r="45" spans="1:4">
      <c r="A45" s="17" t="s">
        <v>43</v>
      </c>
      <c r="B45" s="34">
        <v>116996</v>
      </c>
      <c r="C45" s="34">
        <v>0</v>
      </c>
      <c r="D45" s="24">
        <f t="shared" si="1"/>
        <v>0</v>
      </c>
    </row>
    <row r="46" spans="1:4">
      <c r="A46" s="17" t="s">
        <v>44</v>
      </c>
      <c r="B46" s="34">
        <v>131053.9</v>
      </c>
      <c r="C46" s="34">
        <v>75938.399999999994</v>
      </c>
      <c r="D46" s="24">
        <f t="shared" si="1"/>
        <v>0.57944403028067071</v>
      </c>
    </row>
    <row r="47" spans="1:4" ht="26.4">
      <c r="A47" s="17" t="s">
        <v>45</v>
      </c>
      <c r="B47" s="34">
        <v>28117.5</v>
      </c>
      <c r="C47" s="34">
        <v>4003</v>
      </c>
      <c r="D47" s="24">
        <f t="shared" si="1"/>
        <v>0.14236685338312438</v>
      </c>
    </row>
    <row r="48" spans="1:4">
      <c r="A48" s="18" t="s">
        <v>15</v>
      </c>
      <c r="B48" s="35">
        <f>B49+B50+B52+B53+B51</f>
        <v>729519.69999999984</v>
      </c>
      <c r="C48" s="35">
        <f>C49+C50+C52+C53+C51</f>
        <v>137914.70000000001</v>
      </c>
      <c r="D48" s="23">
        <f t="shared" si="1"/>
        <v>0.18904863021519508</v>
      </c>
    </row>
    <row r="49" spans="1:4">
      <c r="A49" s="17" t="s">
        <v>46</v>
      </c>
      <c r="B49" s="34">
        <v>296157.09999999998</v>
      </c>
      <c r="C49" s="34">
        <v>59823.6</v>
      </c>
      <c r="D49" s="24">
        <f t="shared" si="1"/>
        <v>0.20199954686212149</v>
      </c>
    </row>
    <row r="50" spans="1:4">
      <c r="A50" s="17" t="s">
        <v>47</v>
      </c>
      <c r="B50" s="34">
        <v>258921.8</v>
      </c>
      <c r="C50" s="34">
        <v>48190.8</v>
      </c>
      <c r="D50" s="24">
        <f t="shared" si="1"/>
        <v>0.18612106049007848</v>
      </c>
    </row>
    <row r="51" spans="1:4">
      <c r="A51" s="17" t="s">
        <v>64</v>
      </c>
      <c r="B51" s="34">
        <v>93276.6</v>
      </c>
      <c r="C51" s="34">
        <v>17539.5</v>
      </c>
      <c r="D51" s="24">
        <f t="shared" si="1"/>
        <v>0.18803751423186521</v>
      </c>
    </row>
    <row r="52" spans="1:4">
      <c r="A52" s="17" t="s">
        <v>48</v>
      </c>
      <c r="B52" s="34">
        <v>23701.599999999999</v>
      </c>
      <c r="C52" s="34">
        <v>2177.1</v>
      </c>
      <c r="D52" s="24">
        <f t="shared" si="1"/>
        <v>9.1854558342052861E-2</v>
      </c>
    </row>
    <row r="53" spans="1:4">
      <c r="A53" s="17" t="s">
        <v>49</v>
      </c>
      <c r="B53" s="34">
        <v>57462.6</v>
      </c>
      <c r="C53" s="34">
        <v>10183.700000000001</v>
      </c>
      <c r="D53" s="24">
        <f t="shared" si="1"/>
        <v>0.17722309815427775</v>
      </c>
    </row>
    <row r="54" spans="1:4">
      <c r="A54" s="18" t="s">
        <v>50</v>
      </c>
      <c r="B54" s="35">
        <f>SUM(B55:B56)</f>
        <v>146579.1</v>
      </c>
      <c r="C54" s="35">
        <f>SUM(C55:C56)</f>
        <v>21850.7</v>
      </c>
      <c r="D54" s="23">
        <f t="shared" si="1"/>
        <v>0.14907104764594681</v>
      </c>
    </row>
    <row r="55" spans="1:4">
      <c r="A55" s="17" t="s">
        <v>51</v>
      </c>
      <c r="B55" s="34">
        <v>111227</v>
      </c>
      <c r="C55" s="34">
        <v>15850.2</v>
      </c>
      <c r="D55" s="24">
        <f t="shared" si="1"/>
        <v>0.1425031691945301</v>
      </c>
    </row>
    <row r="56" spans="1:4">
      <c r="A56" s="17" t="s">
        <v>52</v>
      </c>
      <c r="B56" s="34">
        <v>35352.1</v>
      </c>
      <c r="C56" s="34">
        <v>6000.5</v>
      </c>
      <c r="D56" s="24">
        <f t="shared" si="1"/>
        <v>0.16973531982541348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3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0</v>
      </c>
      <c r="C59" s="35">
        <f t="shared" ref="C59:D59" si="2">C60</f>
        <v>0</v>
      </c>
      <c r="D59" s="35">
        <f t="shared" si="2"/>
        <v>0</v>
      </c>
    </row>
    <row r="60" spans="1:4">
      <c r="A60" s="17" t="s">
        <v>104</v>
      </c>
      <c r="B60" s="34">
        <v>0</v>
      </c>
      <c r="C60" s="34"/>
      <c r="D60" s="24"/>
    </row>
    <row r="61" spans="1:4">
      <c r="A61" s="18" t="s">
        <v>55</v>
      </c>
      <c r="B61" s="35">
        <f>B62+B63+B64+B65</f>
        <v>70930.200000000012</v>
      </c>
      <c r="C61" s="35">
        <f>C62+C63+C64+C65</f>
        <v>11467</v>
      </c>
      <c r="D61" s="23">
        <f t="shared" si="1"/>
        <v>0.16166597584667741</v>
      </c>
    </row>
    <row r="62" spans="1:4">
      <c r="A62" s="17" t="s">
        <v>56</v>
      </c>
      <c r="B62" s="34">
        <v>1709.4</v>
      </c>
      <c r="C62" s="34">
        <v>300.39999999999998</v>
      </c>
      <c r="D62" s="24">
        <f t="shared" si="1"/>
        <v>0.17573417573417571</v>
      </c>
    </row>
    <row r="63" spans="1:4">
      <c r="A63" s="17" t="s">
        <v>57</v>
      </c>
      <c r="B63" s="34">
        <v>35743.699999999997</v>
      </c>
      <c r="C63" s="34">
        <v>5219.3</v>
      </c>
      <c r="D63" s="24">
        <f t="shared" si="1"/>
        <v>0.14602013781449599</v>
      </c>
    </row>
    <row r="64" spans="1:4">
      <c r="A64" s="17" t="s">
        <v>58</v>
      </c>
      <c r="B64" s="34">
        <v>32720</v>
      </c>
      <c r="C64" s="34">
        <v>5798.2</v>
      </c>
      <c r="D64" s="24">
        <f t="shared" si="1"/>
        <v>0.17720660146699266</v>
      </c>
    </row>
    <row r="65" spans="1:8">
      <c r="A65" s="17" t="s">
        <v>59</v>
      </c>
      <c r="B65" s="34">
        <v>757.1</v>
      </c>
      <c r="C65" s="34">
        <v>149.1</v>
      </c>
      <c r="D65" s="24">
        <f t="shared" si="1"/>
        <v>0.19693567560427946</v>
      </c>
    </row>
    <row r="66" spans="1:8">
      <c r="A66" s="18" t="s">
        <v>23</v>
      </c>
      <c r="B66" s="35">
        <f>SUM(B67:B69)</f>
        <v>40087.9</v>
      </c>
      <c r="C66" s="35">
        <f>SUM(C67:C69)</f>
        <v>7642.2</v>
      </c>
      <c r="D66" s="23">
        <f t="shared" si="1"/>
        <v>0.19063607722030837</v>
      </c>
    </row>
    <row r="67" spans="1:8">
      <c r="A67" s="17" t="s">
        <v>60</v>
      </c>
      <c r="B67" s="34">
        <v>23333.200000000001</v>
      </c>
      <c r="C67" s="34">
        <v>5195.8999999999996</v>
      </c>
      <c r="D67" s="24">
        <f t="shared" si="1"/>
        <v>0.22268270104400595</v>
      </c>
    </row>
    <row r="68" spans="1:8">
      <c r="A68" s="17" t="s">
        <v>61</v>
      </c>
      <c r="B68" s="34">
        <v>13589.3</v>
      </c>
      <c r="C68" s="34">
        <v>1910</v>
      </c>
      <c r="D68" s="24">
        <f t="shared" si="1"/>
        <v>0.1405517576328435</v>
      </c>
    </row>
    <row r="69" spans="1:8" ht="26.4">
      <c r="A69" s="17" t="s">
        <v>62</v>
      </c>
      <c r="B69" s="34">
        <v>3165.4</v>
      </c>
      <c r="C69" s="34">
        <v>536.29999999999995</v>
      </c>
      <c r="D69" s="24">
        <f t="shared" si="1"/>
        <v>0.16942566500284323</v>
      </c>
      <c r="G69" s="30"/>
    </row>
    <row r="70" spans="1:8" ht="26.4" hidden="1">
      <c r="A70" s="18" t="s">
        <v>82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6.4" hidden="1">
      <c r="A71" s="17" t="s">
        <v>83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</f>
        <v>1857637.6999999997</v>
      </c>
      <c r="C72" s="37">
        <f>C26+C34+C36+C39+C43+C48+C54+C57+C61+C66+C70+0.1</f>
        <v>288837.40000000002</v>
      </c>
      <c r="D72" s="23">
        <f t="shared" si="1"/>
        <v>0.15548640081970777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6">
      <c r="A74" s="76" t="s">
        <v>65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6" t="s">
        <v>66</v>
      </c>
      <c r="B76" s="38">
        <f>754043.2-7499.9</f>
        <v>746543.29999999993</v>
      </c>
      <c r="C76" s="38">
        <v>141207.79999999999</v>
      </c>
      <c r="D76" s="24">
        <f>C76/B76</f>
        <v>0.18914884106521351</v>
      </c>
    </row>
    <row r="77" spans="1:8" ht="39.6">
      <c r="A77" s="26" t="s">
        <v>67</v>
      </c>
      <c r="B77" s="38">
        <v>218684.3</v>
      </c>
      <c r="C77" s="38">
        <v>27285.9</v>
      </c>
      <c r="D77" s="24">
        <f t="shared" ref="D77:D86" si="3">C77/B77</f>
        <v>0.12477301754172569</v>
      </c>
    </row>
    <row r="78" spans="1:8" ht="39.6">
      <c r="A78" s="26" t="s">
        <v>68</v>
      </c>
      <c r="B78" s="38">
        <f>55893.6-1194.1</f>
        <v>54699.5</v>
      </c>
      <c r="C78" s="38">
        <v>9819.2999999999993</v>
      </c>
      <c r="D78" s="24">
        <f t="shared" si="3"/>
        <v>0.17951352388961506</v>
      </c>
    </row>
    <row r="79" spans="1:8" ht="52.8">
      <c r="A79" s="26" t="s">
        <v>69</v>
      </c>
      <c r="B79" s="38">
        <v>393351.2</v>
      </c>
      <c r="C79" s="38">
        <v>9935.6</v>
      </c>
      <c r="D79" s="24">
        <f t="shared" si="3"/>
        <v>2.5258852648727143E-2</v>
      </c>
      <c r="E79" s="1"/>
    </row>
    <row r="80" spans="1:8" ht="26.4">
      <c r="A80" s="26" t="s">
        <v>70</v>
      </c>
      <c r="B80" s="38">
        <v>3246.9</v>
      </c>
      <c r="C80" s="38">
        <v>300.39999999999998</v>
      </c>
      <c r="D80" s="24">
        <f t="shared" si="3"/>
        <v>9.2519018140380049E-2</v>
      </c>
    </row>
    <row r="81" spans="1:8" ht="39.6">
      <c r="A81" s="26" t="s">
        <v>71</v>
      </c>
      <c r="B81" s="38">
        <f>87397.7-33842.7</f>
        <v>53555</v>
      </c>
      <c r="C81" s="38">
        <v>7195.7</v>
      </c>
      <c r="D81" s="24">
        <f t="shared" si="3"/>
        <v>0.13436093735412194</v>
      </c>
    </row>
    <row r="82" spans="1:8" ht="66">
      <c r="A82" s="26" t="s">
        <v>72</v>
      </c>
      <c r="B82" s="38">
        <f>157279-421.6</f>
        <v>156857.4</v>
      </c>
      <c r="C82" s="38">
        <v>8733.7999999999993</v>
      </c>
      <c r="D82" s="24">
        <f t="shared" si="3"/>
        <v>5.5679872291648336E-2</v>
      </c>
      <c r="F82" s="1"/>
    </row>
    <row r="83" spans="1:8" ht="26.4">
      <c r="A83" s="26" t="s">
        <v>73</v>
      </c>
      <c r="B83" s="38">
        <v>11438.4</v>
      </c>
      <c r="C83" s="38">
        <v>1931.6</v>
      </c>
      <c r="D83" s="24">
        <f t="shared" si="3"/>
        <v>0.16886977199608336</v>
      </c>
    </row>
    <row r="84" spans="1:8" ht="39.6">
      <c r="A84" s="26" t="s">
        <v>74</v>
      </c>
      <c r="B84" s="38">
        <v>1825</v>
      </c>
      <c r="C84" s="38">
        <v>3.5</v>
      </c>
      <c r="D84" s="24">
        <f t="shared" si="3"/>
        <v>1.9178082191780822E-3</v>
      </c>
      <c r="E84" s="1"/>
      <c r="F84" s="1"/>
      <c r="G84" s="29"/>
    </row>
    <row r="85" spans="1:8" ht="39.6">
      <c r="A85" s="26" t="s">
        <v>80</v>
      </c>
      <c r="B85" s="38">
        <v>99223.5</v>
      </c>
      <c r="C85" s="38">
        <v>70007</v>
      </c>
      <c r="D85" s="24">
        <f t="shared" si="3"/>
        <v>0.70554858476066662</v>
      </c>
      <c r="E85" s="1"/>
      <c r="F85" s="1"/>
      <c r="G85" s="29"/>
    </row>
    <row r="86" spans="1:8">
      <c r="A86" s="27" t="s">
        <v>75</v>
      </c>
      <c r="B86" s="38">
        <v>118213.2</v>
      </c>
      <c r="C86" s="38">
        <v>12416.8</v>
      </c>
      <c r="D86" s="24">
        <f t="shared" si="3"/>
        <v>0.10503733931574477</v>
      </c>
      <c r="E86" s="64"/>
      <c r="F86" s="46"/>
    </row>
    <row r="87" spans="1:8">
      <c r="A87" s="7" t="s">
        <v>21</v>
      </c>
      <c r="B87" s="37">
        <f>SUM(B76:B86)</f>
        <v>1857637.6999999995</v>
      </c>
      <c r="C87" s="37">
        <f>SUM(C76:C86)</f>
        <v>288837.39999999997</v>
      </c>
      <c r="D87" s="23">
        <f>C87/B87</f>
        <v>0.15548640081970777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3.8">
      <c r="A89" s="54" t="s">
        <v>94</v>
      </c>
      <c r="B89" s="58">
        <f>B23-B72</f>
        <v>-115192.09999999963</v>
      </c>
      <c r="C89" s="58">
        <f>C23-C72</f>
        <v>40245.300000000047</v>
      </c>
      <c r="D89" s="7"/>
      <c r="E89" s="30"/>
    </row>
    <row r="90" spans="1:8" ht="27.6">
      <c r="A90" s="54" t="s">
        <v>95</v>
      </c>
      <c r="B90" s="57">
        <f>B91-B92</f>
        <v>0</v>
      </c>
      <c r="C90" s="57">
        <v>0</v>
      </c>
      <c r="D90" s="4"/>
      <c r="E90" s="30"/>
    </row>
    <row r="91" spans="1:8" ht="27.6">
      <c r="A91" s="56" t="s">
        <v>90</v>
      </c>
      <c r="B91" s="57"/>
      <c r="C91" s="57"/>
      <c r="D91" s="4"/>
      <c r="E91" s="30"/>
    </row>
    <row r="92" spans="1:8" ht="27.6">
      <c r="A92" s="56" t="s">
        <v>91</v>
      </c>
      <c r="B92" s="57">
        <v>0</v>
      </c>
      <c r="C92" s="57">
        <v>0</v>
      </c>
      <c r="D92" s="4"/>
      <c r="E92" s="30"/>
    </row>
    <row r="93" spans="1:8" ht="27.6">
      <c r="A93" s="54" t="s">
        <v>96</v>
      </c>
      <c r="B93" s="58">
        <f>B94+B95</f>
        <v>115192.09999999963</v>
      </c>
      <c r="C93" s="58">
        <f>C94+C95</f>
        <v>-40245.300000000105</v>
      </c>
      <c r="D93" s="4"/>
      <c r="E93" s="30"/>
    </row>
    <row r="94" spans="1:8" ht="13.8">
      <c r="A94" s="55" t="s">
        <v>92</v>
      </c>
      <c r="B94" s="57">
        <f>-B23</f>
        <v>-1742445.6</v>
      </c>
      <c r="C94" s="57">
        <f>-C23</f>
        <v>-329082.70000000007</v>
      </c>
      <c r="D94" s="4"/>
      <c r="E94" s="30"/>
    </row>
    <row r="95" spans="1:8" ht="13.8">
      <c r="A95" s="55" t="s">
        <v>93</v>
      </c>
      <c r="B95" s="57">
        <f>B72+B92</f>
        <v>1857637.6999999997</v>
      </c>
      <c r="C95" s="57">
        <f>C87+C92</f>
        <v>288837.39999999997</v>
      </c>
      <c r="D95" s="4"/>
      <c r="E95" s="30"/>
    </row>
    <row r="96" spans="1:8" ht="27.6">
      <c r="A96" s="54" t="s">
        <v>97</v>
      </c>
      <c r="B96" s="58">
        <f>B90+B93</f>
        <v>115192.09999999963</v>
      </c>
      <c r="C96" s="58">
        <f>C90+C93</f>
        <v>-40245.300000000105</v>
      </c>
      <c r="D96" s="4"/>
      <c r="E96" s="30"/>
    </row>
    <row r="97" spans="1:5" ht="13.8">
      <c r="A97" s="59"/>
      <c r="B97" s="60"/>
      <c r="C97" s="60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84</v>
      </c>
      <c r="C100" s="2"/>
      <c r="D100" s="2"/>
    </row>
    <row r="101" spans="1:5">
      <c r="A101" s="2" t="s">
        <v>16</v>
      </c>
      <c r="B101" s="10" t="s">
        <v>85</v>
      </c>
      <c r="C101" s="2"/>
      <c r="D101" s="2"/>
    </row>
    <row r="102" spans="1:5">
      <c r="A102" s="2" t="s">
        <v>22</v>
      </c>
      <c r="B102" s="10" t="s">
        <v>79</v>
      </c>
      <c r="C102" s="2"/>
      <c r="D102" s="2"/>
    </row>
    <row r="103" spans="1:5">
      <c r="A103" s="11" t="s">
        <v>15</v>
      </c>
      <c r="B103" s="10" t="s">
        <v>86</v>
      </c>
      <c r="C103" s="2"/>
      <c r="D103" s="2"/>
    </row>
    <row r="104" spans="1:5">
      <c r="A104" s="12" t="s">
        <v>51</v>
      </c>
      <c r="B104" s="10" t="s">
        <v>87</v>
      </c>
      <c r="C104" s="2"/>
      <c r="D104" s="2"/>
    </row>
    <row r="105" spans="1:5">
      <c r="A105" s="13" t="s">
        <v>23</v>
      </c>
      <c r="B105" s="10" t="s">
        <v>88</v>
      </c>
      <c r="C105" s="2"/>
      <c r="D105" s="2"/>
    </row>
    <row r="106" spans="1:5">
      <c r="A106" s="13" t="s">
        <v>17</v>
      </c>
      <c r="B106" s="10" t="s">
        <v>89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105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6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6.8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6.8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6.8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2.4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09.2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6.8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62.4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6.8">
      <c r="A12" s="71" t="s">
        <v>80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8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8">
      <c r="A14" s="70" t="s">
        <v>102</v>
      </c>
      <c r="B14" s="66">
        <v>0</v>
      </c>
      <c r="C14" s="66">
        <v>0</v>
      </c>
      <c r="D14" s="68">
        <v>60.2</v>
      </c>
      <c r="E14" s="67">
        <v>114</v>
      </c>
    </row>
    <row r="15" spans="1:5" ht="16.8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2022-04-04T02:52:02Z</cp:lastPrinted>
  <dcterms:created xsi:type="dcterms:W3CDTF">1996-10-08T23:32:33Z</dcterms:created>
  <dcterms:modified xsi:type="dcterms:W3CDTF">2022-04-06T10:08:37Z</dcterms:modified>
</cp:coreProperties>
</file>