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<sst xmlns="http://schemas.openxmlformats.org/spreadsheetml/2006/main" count="106" uniqueCount="97">
  <si>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</si>
  <si>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</si>
  <si>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</si>
  <si>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</si>
  <si>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</si>
  <si>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</si>
  <si>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</si>
  <si>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</si>
  <si>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</si>
  <si>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</si>
  <si>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</si>
  <si>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</si>
  <si>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</si>
  <si>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</si>
  <si>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</si>
  <si>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</si>
  <si>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</si>
  <si>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</si>
  <si>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</si>
  <si>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</si>
  <si>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</si>
  <si>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</si>
  <si>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</si>
  <si>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</si>
  <si>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</si>
  <si>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</si>
  <si>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</si>
  <si>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</si>
  <si>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</si>
  <si>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</si>
  <si>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</si>
  <si>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</si>
  <si>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</si>
  <si>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</si>
  <si>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</si>
  <si>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</si>
  <si>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</si>
  <si>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</si>
  <si>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</si>
  <si>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</si>
  <si>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</si>
  <si>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</si>
  <si>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</si>
  <si>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</si>
  <si>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</si>
  <si>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</si>
  <si>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</si>
  <si>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</si>
  <si>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</si>
  <si>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</si>
  <si>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</si>
  <si>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</si>
  <si>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</si>
  <si>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</si>
  <si>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</si>
  <si>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</si>
  <si>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</si>
  <si>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</si>
  <si>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</si>
  <si>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</si>
  <si>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</si>
  <si>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</si>
  <si>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</si>
  <si>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</si>
  <si>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</si>
  <si>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</si>
  <si>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</si>
  <si>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</si>
  <si>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</si>
  <si>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</si>
  <si>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</si>
  <si>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</si>
  <si>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</si>
  <si>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</si>
  <si>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</si>
  <si>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</si>
  <si>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</si>
  <si>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</si>
  <si>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</si>
  <si>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</si>
  <si>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</si>
  <si>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</si>
  <si>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</si>
  <si>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4 человека</t>
  </si>
  <si>
    <t>Резервные фонды</t>
  </si>
  <si>
    <t>60 человек</t>
  </si>
  <si>
    <t>Среднесписочная численность  работников  бюджетной  сферы:</t>
  </si>
  <si>
    <t>67 человек</t>
  </si>
  <si>
    <t xml:space="preserve"> 46 человек</t>
  </si>
  <si>
    <t>1 168 человек</t>
  </si>
  <si>
    <t>225 человек</t>
  </si>
  <si>
    <t>1634 человека</t>
  </si>
  <si>
    <t xml:space="preserve"> 64 человека</t>
  </si>
  <si>
    <t>о ходе исполнения местного бюджета  г.Дивногорска  на 1 мая 2019  года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</si>
  <si>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</si>
  <si>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</si>
  <si>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29 040,9 тыс. рублей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</si>
</sst>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421875" style="0" bestFit="1" customWidth="1"/>
    <col min="7" max="7" width="10.8515625" style="0" bestFit="1" customWidth="1"/>
    <col min="8" max="8" width="11.8515625" style="0" bestFit="1" customWidth="1"/>
    <col min="9" max="9" width="15.8515625" style="0" customWidth="1"/>
  </cols>
  <sheetData>
    <row r="2" spans="1:4" ht="20.25">
      <c r="A2" s="52" t="s">
        <v>0</v>
      </c>
      <c r="B2" s="52"/>
      <c r="C2" s="52"/>
      <c r="D2" s="52"/>
    </row>
    <row r="3" spans="1:4" ht="17.25" customHeight="1">
      <c r="A3" s="53" t="s">
        <v>93</v>
      </c>
      <c r="B3" s="53"/>
      <c r="C3" s="53"/>
      <c r="D3" s="53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9" t="s">
        <v>6</v>
      </c>
      <c r="B6" s="50"/>
      <c r="C6" s="50"/>
      <c r="D6" s="51"/>
    </row>
    <row r="7" spans="1:4" ht="12.75">
      <c r="A7" s="4" t="s">
        <v>7</v>
      </c>
      <c r="B7" s="5">
        <v>100549</v>
      </c>
      <c r="C7" s="44">
        <v>45213.394</v>
      </c>
      <c r="D7" s="6">
        <f>C7/B7</f>
        <v>0.4496652776258342</v>
      </c>
    </row>
    <row r="8" spans="1:4" ht="12.75">
      <c r="A8" s="5" t="s">
        <v>8</v>
      </c>
      <c r="B8" s="5">
        <v>137310</v>
      </c>
      <c r="C8" s="5">
        <v>40974.2463</v>
      </c>
      <c r="D8" s="6">
        <f aca="true" t="shared" si="0" ref="D8:D21">C8/B8</f>
        <v>0.2984068625737383</v>
      </c>
    </row>
    <row r="9" spans="1:4" ht="25.5" customHeight="1">
      <c r="A9" s="20" t="s">
        <v>28</v>
      </c>
      <c r="B9" s="5">
        <v>1328.4</v>
      </c>
      <c r="C9" s="5">
        <v>470.69459</v>
      </c>
      <c r="D9" s="6">
        <f t="shared" si="0"/>
        <v>0.35433197079193013</v>
      </c>
    </row>
    <row r="10" spans="1:4" ht="12.75">
      <c r="A10" s="4" t="s">
        <v>9</v>
      </c>
      <c r="B10" s="5">
        <v>7736</v>
      </c>
      <c r="C10" s="45">
        <v>3625.1817</v>
      </c>
      <c r="D10" s="6">
        <f t="shared" si="0"/>
        <v>0.46861190537745606</v>
      </c>
    </row>
    <row r="11" spans="1:4" ht="12.75">
      <c r="A11" s="4" t="s">
        <v>10</v>
      </c>
      <c r="B11" s="5">
        <v>47667.5</v>
      </c>
      <c r="C11" s="44">
        <v>16846.13024</v>
      </c>
      <c r="D11" s="6">
        <f t="shared" si="0"/>
        <v>0.3534091412387895</v>
      </c>
    </row>
    <row r="12" spans="1:4" ht="12.75">
      <c r="A12" s="4" t="s">
        <v>11</v>
      </c>
      <c r="B12" s="5">
        <v>5910</v>
      </c>
      <c r="C12" s="5">
        <v>1434.50927</v>
      </c>
      <c r="D12" s="6">
        <f t="shared" si="0"/>
        <v>0.24272576480541455</v>
      </c>
    </row>
    <row r="13" spans="1:4" ht="27" customHeight="1">
      <c r="A13" s="24" t="s">
        <v>29</v>
      </c>
      <c r="B13" s="21">
        <v>75821</v>
      </c>
      <c r="C13" s="21">
        <v>35045.7631</v>
      </c>
      <c r="D13" s="22">
        <f>C13/B13</f>
        <v>0.46221710475989497</v>
      </c>
    </row>
    <row r="14" spans="1:4" ht="12.75">
      <c r="A14" s="5" t="s">
        <v>12</v>
      </c>
      <c r="B14" s="5">
        <v>967</v>
      </c>
      <c r="C14" s="9">
        <v>54.109</v>
      </c>
      <c r="D14" s="6">
        <f t="shared" si="0"/>
        <v>0.05595553257497415</v>
      </c>
    </row>
    <row r="15" spans="1:4" ht="25.5">
      <c r="A15" s="23" t="s">
        <v>30</v>
      </c>
      <c r="B15" s="21">
        <v>3406.696</v>
      </c>
      <c r="C15" s="21">
        <v>549.36525</v>
      </c>
      <c r="D15" s="22">
        <f>C15/B15</f>
        <v>0.1612604265247031</v>
      </c>
    </row>
    <row r="16" spans="1:4" ht="25.5" customHeight="1">
      <c r="A16" s="25" t="s">
        <v>31</v>
      </c>
      <c r="B16" s="21">
        <v>5513</v>
      </c>
      <c r="C16" s="21">
        <v>839.25845</v>
      </c>
      <c r="D16" s="22">
        <f t="shared" si="0"/>
        <v>0.15223262289134773</v>
      </c>
    </row>
    <row r="17" spans="1:8" ht="12.75">
      <c r="A17" s="4" t="s">
        <v>26</v>
      </c>
      <c r="B17" s="7">
        <v>42</v>
      </c>
      <c r="C17" s="7">
        <v>24.51</v>
      </c>
      <c r="D17" s="8">
        <f>C17/B17</f>
        <v>0.5835714285714286</v>
      </c>
      <c r="H17" s="1"/>
    </row>
    <row r="18" spans="1:4" ht="12.75">
      <c r="A18" s="4" t="s">
        <v>13</v>
      </c>
      <c r="B18" s="5">
        <v>1440.1</v>
      </c>
      <c r="C18" s="5">
        <v>359.86706</v>
      </c>
      <c r="D18" s="6">
        <f t="shared" si="0"/>
        <v>0.24989032706062078</v>
      </c>
    </row>
    <row r="19" spans="1:4" ht="12.75">
      <c r="A19" s="4" t="s">
        <v>22</v>
      </c>
      <c r="B19" s="5">
        <v>769</v>
      </c>
      <c r="C19" s="5">
        <v>421.85459</v>
      </c>
      <c r="D19" s="6">
        <v>0</v>
      </c>
    </row>
    <row r="20" spans="1:6" ht="12.75">
      <c r="A20" s="4" t="s">
        <v>14</v>
      </c>
      <c r="B20" s="5">
        <v>624844.62116</v>
      </c>
      <c r="C20" s="44">
        <v>140149.7425</v>
      </c>
      <c r="D20" s="6">
        <f t="shared" si="0"/>
        <v>0.2242953492018822</v>
      </c>
      <c r="F20" s="47"/>
    </row>
    <row r="21" spans="1:7" ht="12.75">
      <c r="A21" s="11" t="s">
        <v>15</v>
      </c>
      <c r="B21" s="12">
        <f>SUM(B7:B20)</f>
        <v>1013304.31716</v>
      </c>
      <c r="C21" s="12">
        <f>SUM(C7:C20)</f>
        <v>286008.62604999996</v>
      </c>
      <c r="D21" s="13">
        <f t="shared" si="0"/>
        <v>0.28225343680721676</v>
      </c>
      <c r="F21" s="1"/>
      <c r="G21" s="47"/>
    </row>
    <row r="22" spans="1:4" ht="12.75">
      <c r="A22" s="4"/>
      <c r="B22" s="5"/>
      <c r="C22" s="5"/>
      <c r="D22" s="10"/>
    </row>
    <row r="23" spans="1:4" ht="15.75">
      <c r="A23" s="49" t="s">
        <v>82</v>
      </c>
      <c r="B23" s="50"/>
      <c r="C23" s="50"/>
      <c r="D23" s="51"/>
    </row>
    <row r="24" spans="1:4" ht="12.75">
      <c r="A24" s="26" t="s">
        <v>32</v>
      </c>
      <c r="B24" s="32">
        <f>SUM(B25+B26+B27+B29)+B31+B30+B28</f>
        <v>53742.2</v>
      </c>
      <c r="C24" s="32">
        <f>SUM(C25+C26+C27+C29)+C31+C30</f>
        <v>14878.899999999998</v>
      </c>
      <c r="D24" s="33">
        <f aca="true" t="shared" si="1" ref="D24:D67">C24/B24</f>
        <v>0.27685692063220335</v>
      </c>
    </row>
    <row r="25" spans="1:4" ht="38.25">
      <c r="A25" s="27" t="s">
        <v>33</v>
      </c>
      <c r="B25" s="34">
        <v>1688</v>
      </c>
      <c r="C25" s="34">
        <v>603.1</v>
      </c>
      <c r="D25" s="35">
        <f t="shared" si="1"/>
        <v>0.3572867298578199</v>
      </c>
    </row>
    <row r="26" spans="1:4" ht="51">
      <c r="A26" s="27" t="s">
        <v>34</v>
      </c>
      <c r="B26" s="34">
        <v>2956.1</v>
      </c>
      <c r="C26" s="34">
        <v>1168.9</v>
      </c>
      <c r="D26" s="35">
        <f>C26/B26</f>
        <v>0.3954196407428707</v>
      </c>
    </row>
    <row r="27" spans="1:4" ht="51">
      <c r="A27" s="27" t="s">
        <v>35</v>
      </c>
      <c r="B27" s="34">
        <v>29104</v>
      </c>
      <c r="C27" s="34">
        <v>10630.3</v>
      </c>
      <c r="D27" s="35">
        <f t="shared" si="1"/>
        <v>0.36525219901044526</v>
      </c>
    </row>
    <row r="28" spans="1:4" ht="12.75">
      <c r="A28" s="27" t="s">
        <v>95</v>
      </c>
      <c r="B28" s="34">
        <v>9.2</v>
      </c>
      <c r="C28" s="34">
        <v>0</v>
      </c>
      <c r="D28" s="35">
        <f t="shared" si="1"/>
        <v>0</v>
      </c>
    </row>
    <row r="29" spans="1:4" ht="38.25">
      <c r="A29" s="27" t="s">
        <v>36</v>
      </c>
      <c r="B29" s="34">
        <v>18793.5</v>
      </c>
      <c r="C29" s="34">
        <v>2098.8</v>
      </c>
      <c r="D29" s="35">
        <f t="shared" si="1"/>
        <v>0.11167690956979807</v>
      </c>
    </row>
    <row r="30" spans="1:4" ht="12.75">
      <c r="A30" s="27" t="s">
        <v>84</v>
      </c>
      <c r="B30" s="34">
        <v>508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683.4</v>
      </c>
      <c r="C31" s="34">
        <v>377.8</v>
      </c>
      <c r="D31" s="35">
        <f t="shared" si="1"/>
        <v>0.5528241147205151</v>
      </c>
    </row>
    <row r="32" spans="1:4" ht="12.75">
      <c r="A32" s="28" t="s">
        <v>27</v>
      </c>
      <c r="B32" s="36">
        <f>B33</f>
        <v>3041.5</v>
      </c>
      <c r="C32" s="36">
        <f>C33</f>
        <v>874.3</v>
      </c>
      <c r="D32" s="33">
        <f t="shared" si="1"/>
        <v>0.2874568469505178</v>
      </c>
    </row>
    <row r="33" spans="1:4" ht="12.75">
      <c r="A33" s="27" t="s">
        <v>38</v>
      </c>
      <c r="B33" s="34">
        <v>3041.5</v>
      </c>
      <c r="C33" s="34">
        <v>874.3</v>
      </c>
      <c r="D33" s="35">
        <f t="shared" si="1"/>
        <v>0.2874568469505178</v>
      </c>
    </row>
    <row r="34" spans="1:4" ht="25.5">
      <c r="A34" s="29" t="s">
        <v>39</v>
      </c>
      <c r="B34" s="36">
        <f>B35+B36</f>
        <v>4907.2</v>
      </c>
      <c r="C34" s="36">
        <f>C35+C36</f>
        <v>1078.4</v>
      </c>
      <c r="D34" s="33">
        <f t="shared" si="1"/>
        <v>0.21975872187805676</v>
      </c>
    </row>
    <row r="35" spans="1:4" ht="38.25">
      <c r="A35" s="25" t="s">
        <v>40</v>
      </c>
      <c r="B35" s="34">
        <v>4662.4</v>
      </c>
      <c r="C35" s="34">
        <v>1078.4</v>
      </c>
      <c r="D35" s="35">
        <f t="shared" si="1"/>
        <v>0.23129718599862736</v>
      </c>
    </row>
    <row r="36" spans="1:4" ht="12.75">
      <c r="A36" s="38" t="s">
        <v>68</v>
      </c>
      <c r="B36" s="39">
        <v>244.8</v>
      </c>
      <c r="C36" s="39">
        <v>0</v>
      </c>
      <c r="D36" s="35">
        <f t="shared" si="1"/>
        <v>0</v>
      </c>
    </row>
    <row r="37" spans="1:4" ht="12.75">
      <c r="A37" s="30" t="s">
        <v>41</v>
      </c>
      <c r="B37" s="37">
        <f>SUM(B38:B38)+B40+B39</f>
        <v>42792.6</v>
      </c>
      <c r="C37" s="37">
        <f>SUM(C38:C38)+C40+C39</f>
        <v>5220</v>
      </c>
      <c r="D37" s="33">
        <f t="shared" si="1"/>
        <v>0.12198370746343995</v>
      </c>
    </row>
    <row r="38" spans="1:4" ht="12.75">
      <c r="A38" s="27" t="s">
        <v>42</v>
      </c>
      <c r="B38" s="34">
        <v>6518.3</v>
      </c>
      <c r="C38" s="34">
        <v>0</v>
      </c>
      <c r="D38" s="35">
        <f t="shared" si="1"/>
        <v>0</v>
      </c>
    </row>
    <row r="39" spans="1:4" ht="12.75">
      <c r="A39" s="27" t="s">
        <v>43</v>
      </c>
      <c r="B39" s="34">
        <v>35121.1</v>
      </c>
      <c r="C39" s="34">
        <v>5141</v>
      </c>
      <c r="D39" s="35">
        <f t="shared" si="1"/>
        <v>0.14637924210802053</v>
      </c>
    </row>
    <row r="40" spans="1:4" ht="12.75">
      <c r="A40" s="31" t="s">
        <v>44</v>
      </c>
      <c r="B40" s="34">
        <v>1153.2</v>
      </c>
      <c r="C40" s="34">
        <v>79</v>
      </c>
      <c r="D40" s="35">
        <f t="shared" si="1"/>
        <v>0.06850502948317724</v>
      </c>
    </row>
    <row r="41" spans="1:4" ht="12.75">
      <c r="A41" s="28" t="s">
        <v>24</v>
      </c>
      <c r="B41" s="36">
        <f>B42+B43+B44+B45</f>
        <v>197200.9</v>
      </c>
      <c r="C41" s="36">
        <f>C42+C43+C44+C45</f>
        <v>17328.8</v>
      </c>
      <c r="D41" s="33">
        <f t="shared" si="1"/>
        <v>0.0878738383039834</v>
      </c>
    </row>
    <row r="42" spans="1:4" ht="12.75">
      <c r="A42" s="27" t="s">
        <v>45</v>
      </c>
      <c r="B42" s="34">
        <v>1211.4</v>
      </c>
      <c r="C42" s="34">
        <v>49.9</v>
      </c>
      <c r="D42" s="35">
        <f t="shared" si="1"/>
        <v>0.041192009245501066</v>
      </c>
    </row>
    <row r="43" spans="1:4" ht="12.75">
      <c r="A43" s="27" t="s">
        <v>46</v>
      </c>
      <c r="B43" s="34">
        <v>55428.6</v>
      </c>
      <c r="C43" s="34">
        <v>3792</v>
      </c>
      <c r="D43" s="35">
        <f t="shared" si="1"/>
        <v>0.06841233586992997</v>
      </c>
    </row>
    <row r="44" spans="1:4" ht="12.75">
      <c r="A44" s="27" t="s">
        <v>47</v>
      </c>
      <c r="B44" s="34">
        <v>125822.9</v>
      </c>
      <c r="C44" s="34">
        <v>7735</v>
      </c>
      <c r="D44" s="35">
        <f t="shared" si="1"/>
        <v>0.06147529583247565</v>
      </c>
    </row>
    <row r="45" spans="1:4" ht="25.5">
      <c r="A45" s="27" t="s">
        <v>48</v>
      </c>
      <c r="B45" s="34">
        <v>14738</v>
      </c>
      <c r="C45" s="34">
        <v>5751.9</v>
      </c>
      <c r="D45" s="35">
        <f t="shared" si="1"/>
        <v>0.39027683539150493</v>
      </c>
    </row>
    <row r="46" spans="1:4" ht="12.75">
      <c r="A46" s="28" t="s">
        <v>16</v>
      </c>
      <c r="B46" s="36">
        <f>B47+B48+B50+B51+B49</f>
        <v>528507.3</v>
      </c>
      <c r="C46" s="36">
        <f>C47+C48+C50+C51+C49</f>
        <v>154534.1</v>
      </c>
      <c r="D46" s="33">
        <f t="shared" si="1"/>
        <v>0.2923972857139343</v>
      </c>
    </row>
    <row r="47" spans="1:4" ht="12.75">
      <c r="A47" s="27" t="s">
        <v>49</v>
      </c>
      <c r="B47" s="34">
        <v>211201.9</v>
      </c>
      <c r="C47" s="34">
        <v>64344.7</v>
      </c>
      <c r="D47" s="35">
        <f t="shared" si="1"/>
        <v>0.3046596645200635</v>
      </c>
    </row>
    <row r="48" spans="1:4" ht="12.75">
      <c r="A48" s="27" t="s">
        <v>50</v>
      </c>
      <c r="B48" s="34">
        <v>218353.4</v>
      </c>
      <c r="C48" s="34">
        <v>60654.9</v>
      </c>
      <c r="D48" s="35">
        <f t="shared" si="1"/>
        <v>0.27778317168406813</v>
      </c>
    </row>
    <row r="49" spans="1:4" ht="12.75">
      <c r="A49" s="27" t="s">
        <v>69</v>
      </c>
      <c r="B49" s="34">
        <v>59262.6</v>
      </c>
      <c r="C49" s="34">
        <v>20481</v>
      </c>
      <c r="D49" s="35">
        <f t="shared" si="1"/>
        <v>0.345597391947029</v>
      </c>
    </row>
    <row r="50" spans="1:4" ht="12.75">
      <c r="A50" s="27" t="s">
        <v>51</v>
      </c>
      <c r="B50" s="34">
        <v>15030.5</v>
      </c>
      <c r="C50" s="34">
        <v>2088.8</v>
      </c>
      <c r="D50" s="35">
        <f t="shared" si="1"/>
        <v>0.13897075945577328</v>
      </c>
    </row>
    <row r="51" spans="1:4" ht="12.75">
      <c r="A51" s="27" t="s">
        <v>52</v>
      </c>
      <c r="B51" s="34">
        <v>24658.9</v>
      </c>
      <c r="C51" s="34">
        <v>6964.7</v>
      </c>
      <c r="D51" s="35">
        <f t="shared" si="1"/>
        <v>0.28244163364951397</v>
      </c>
    </row>
    <row r="52" spans="1:4" ht="12.75">
      <c r="A52" s="28" t="s">
        <v>53</v>
      </c>
      <c r="B52" s="36">
        <f>SUM(B53:B54)</f>
        <v>80107.7</v>
      </c>
      <c r="C52" s="36">
        <f>SUM(C53:C54)</f>
        <v>30091.5</v>
      </c>
      <c r="D52" s="33">
        <f t="shared" si="1"/>
        <v>0.37563804727885086</v>
      </c>
    </row>
    <row r="53" spans="1:4" ht="12.75">
      <c r="A53" s="27" t="s">
        <v>54</v>
      </c>
      <c r="B53" s="34">
        <v>54643.4</v>
      </c>
      <c r="C53" s="34">
        <v>22007.2</v>
      </c>
      <c r="D53" s="35">
        <f t="shared" si="1"/>
        <v>0.40274214269243863</v>
      </c>
    </row>
    <row r="54" spans="1:4" ht="25.5">
      <c r="A54" s="27" t="s">
        <v>55</v>
      </c>
      <c r="B54" s="34">
        <v>25464.3</v>
      </c>
      <c r="C54" s="34">
        <v>8084.3</v>
      </c>
      <c r="D54" s="35">
        <f t="shared" si="1"/>
        <v>0.31747583872323215</v>
      </c>
    </row>
    <row r="55" spans="1:4" ht="12.75">
      <c r="A55" s="28" t="s">
        <v>56</v>
      </c>
      <c r="B55" s="36">
        <f>B56</f>
        <v>534.7</v>
      </c>
      <c r="C55" s="36">
        <f>C56</f>
        <v>0</v>
      </c>
      <c r="D55" s="33">
        <f t="shared" si="1"/>
        <v>0</v>
      </c>
    </row>
    <row r="56" spans="1:4" ht="12.75">
      <c r="A56" s="27" t="s">
        <v>57</v>
      </c>
      <c r="B56" s="34">
        <v>534.7</v>
      </c>
      <c r="C56" s="34">
        <v>0</v>
      </c>
      <c r="D56" s="35">
        <f t="shared" si="1"/>
        <v>0</v>
      </c>
    </row>
    <row r="57" spans="1:4" ht="12.75">
      <c r="A57" s="28" t="s">
        <v>58</v>
      </c>
      <c r="B57" s="36">
        <f>B58+B59+B60+B61+B62</f>
        <v>66904.1</v>
      </c>
      <c r="C57" s="36">
        <f>C58+C59+C60+C61+C62</f>
        <v>17595.800000000003</v>
      </c>
      <c r="D57" s="33">
        <f t="shared" si="1"/>
        <v>0.2630003243448458</v>
      </c>
    </row>
    <row r="58" spans="1:4" ht="12.75">
      <c r="A58" s="27" t="s">
        <v>59</v>
      </c>
      <c r="B58" s="34">
        <v>1275.3</v>
      </c>
      <c r="C58" s="34">
        <v>282.2</v>
      </c>
      <c r="D58" s="35">
        <f t="shared" si="1"/>
        <v>0.22128126715282678</v>
      </c>
    </row>
    <row r="59" spans="1:4" ht="12.75">
      <c r="A59" s="27" t="s">
        <v>60</v>
      </c>
      <c r="B59" s="34">
        <v>32032.8</v>
      </c>
      <c r="C59" s="34">
        <v>10095.5</v>
      </c>
      <c r="D59" s="35">
        <f t="shared" si="1"/>
        <v>0.3151613346320022</v>
      </c>
    </row>
    <row r="60" spans="1:4" ht="12.75">
      <c r="A60" s="27" t="s">
        <v>61</v>
      </c>
      <c r="B60" s="34">
        <v>16991.4</v>
      </c>
      <c r="C60" s="34">
        <v>2796.2</v>
      </c>
      <c r="D60" s="35">
        <f t="shared" si="1"/>
        <v>0.16456560377602786</v>
      </c>
    </row>
    <row r="61" spans="1:4" ht="12.75">
      <c r="A61" s="27" t="s">
        <v>62</v>
      </c>
      <c r="B61" s="34">
        <f>7786.1-4551.6</f>
        <v>3234.5</v>
      </c>
      <c r="C61" s="34">
        <v>884.5</v>
      </c>
      <c r="D61" s="35">
        <f t="shared" si="1"/>
        <v>0.2734580306075127</v>
      </c>
    </row>
    <row r="62" spans="1:4" ht="12.75">
      <c r="A62" s="27" t="s">
        <v>63</v>
      </c>
      <c r="B62" s="34">
        <v>13370.1</v>
      </c>
      <c r="C62" s="34">
        <v>3537.4</v>
      </c>
      <c r="D62" s="35">
        <f t="shared" si="1"/>
        <v>0.2645754332428329</v>
      </c>
    </row>
    <row r="63" spans="1:4" ht="12.75">
      <c r="A63" s="28" t="s">
        <v>25</v>
      </c>
      <c r="B63" s="36">
        <f>SUM(B64:B66)</f>
        <v>22639.800000000003</v>
      </c>
      <c r="C63" s="36">
        <f>SUM(C64:C66)</f>
        <v>6292.700000000001</v>
      </c>
      <c r="D63" s="33">
        <f t="shared" si="1"/>
        <v>0.27794856845025134</v>
      </c>
    </row>
    <row r="64" spans="1:4" ht="12.75">
      <c r="A64" s="27" t="s">
        <v>64</v>
      </c>
      <c r="B64" s="34">
        <v>13438.5</v>
      </c>
      <c r="C64" s="34">
        <v>4561.8</v>
      </c>
      <c r="D64" s="35">
        <f t="shared" si="1"/>
        <v>0.3394575287420471</v>
      </c>
    </row>
    <row r="65" spans="1:4" ht="12.75">
      <c r="A65" s="27" t="s">
        <v>65</v>
      </c>
      <c r="B65" s="34">
        <v>7092.9</v>
      </c>
      <c r="C65" s="34">
        <v>1189.9</v>
      </c>
      <c r="D65" s="35">
        <f t="shared" si="1"/>
        <v>0.16775930860437904</v>
      </c>
    </row>
    <row r="66" spans="1:8" ht="25.5">
      <c r="A66" s="27" t="s">
        <v>66</v>
      </c>
      <c r="B66" s="34">
        <v>2108.4</v>
      </c>
      <c r="C66" s="34">
        <v>541</v>
      </c>
      <c r="D66" s="35">
        <f t="shared" si="1"/>
        <v>0.256592676911402</v>
      </c>
      <c r="H66" s="47"/>
    </row>
    <row r="67" spans="1:9" ht="12.75">
      <c r="A67" s="11" t="s">
        <v>23</v>
      </c>
      <c r="B67" s="12">
        <f>B24+B32+B34+B37+B41+B46+B52+B55+B57+B63</f>
        <v>1000378</v>
      </c>
      <c r="C67" s="12">
        <f>C24+C32+C34+C37+C41+C46+C52+C55+C57+C63</f>
        <v>247894.5</v>
      </c>
      <c r="D67" s="33">
        <f t="shared" si="1"/>
        <v>0.247800831285774</v>
      </c>
      <c r="F67" s="47"/>
      <c r="H67" s="1"/>
      <c r="I67" s="1"/>
    </row>
    <row r="68" spans="1:8" ht="12.75">
      <c r="A68" s="11"/>
      <c r="B68" s="12"/>
      <c r="C68" s="12"/>
      <c r="D68" s="43"/>
      <c r="F68" s="1"/>
      <c r="G68" s="1"/>
      <c r="H68" s="47"/>
    </row>
    <row r="69" spans="1:4" ht="15.75">
      <c r="A69" s="48" t="s">
        <v>70</v>
      </c>
      <c r="B69" s="48"/>
      <c r="C69" s="48"/>
      <c r="D69" s="48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71</v>
      </c>
      <c r="B71" s="5">
        <f>514488.1</f>
        <v>514488.1</v>
      </c>
      <c r="C71" s="5">
        <v>148591.8</v>
      </c>
      <c r="D71" s="6">
        <f>C71/B71</f>
        <v>0.28881484333651253</v>
      </c>
    </row>
    <row r="72" spans="1:4" ht="38.25">
      <c r="A72" s="41" t="s">
        <v>72</v>
      </c>
      <c r="B72" s="5">
        <v>46802.6</v>
      </c>
      <c r="C72" s="5">
        <v>13915</v>
      </c>
      <c r="D72" s="6">
        <f aca="true" t="shared" si="2" ref="D72:D82">C72/B72</f>
        <v>0.2973125424655895</v>
      </c>
    </row>
    <row r="73" spans="1:4" ht="38.25">
      <c r="A73" s="41" t="s">
        <v>73</v>
      </c>
      <c r="B73" s="5">
        <v>100240.3</v>
      </c>
      <c r="C73" s="5">
        <v>37625.8</v>
      </c>
      <c r="D73" s="6">
        <f t="shared" si="2"/>
        <v>0.37535601948517716</v>
      </c>
    </row>
    <row r="74" spans="1:4" ht="38.25">
      <c r="A74" s="41" t="s">
        <v>74</v>
      </c>
      <c r="B74" s="5">
        <f>29879.1</f>
        <v>29879.1</v>
      </c>
      <c r="C74" s="5">
        <v>8381.5</v>
      </c>
      <c r="D74" s="6">
        <f t="shared" si="2"/>
        <v>0.28051380396330544</v>
      </c>
    </row>
    <row r="75" spans="1:6" ht="51">
      <c r="A75" s="41" t="s">
        <v>75</v>
      </c>
      <c r="B75" s="5">
        <v>26524.3</v>
      </c>
      <c r="C75" s="5">
        <v>2924.6</v>
      </c>
      <c r="D75" s="6">
        <f t="shared" si="2"/>
        <v>0.11026115675060227</v>
      </c>
      <c r="F75" s="1"/>
    </row>
    <row r="76" spans="1:4" ht="25.5">
      <c r="A76" s="41" t="s">
        <v>76</v>
      </c>
      <c r="B76" s="5">
        <v>200</v>
      </c>
      <c r="C76" s="5">
        <v>0</v>
      </c>
      <c r="D76" s="6">
        <f t="shared" si="2"/>
        <v>0</v>
      </c>
    </row>
    <row r="77" spans="1:4" ht="38.25">
      <c r="A77" s="41" t="s">
        <v>77</v>
      </c>
      <c r="B77" s="5">
        <v>41289.7</v>
      </c>
      <c r="C77" s="5">
        <v>5141</v>
      </c>
      <c r="D77" s="6">
        <f t="shared" si="2"/>
        <v>0.12451047113444759</v>
      </c>
    </row>
    <row r="78" spans="1:7" ht="63.75">
      <c r="A78" s="41" t="s">
        <v>78</v>
      </c>
      <c r="B78" s="5">
        <v>73614.5</v>
      </c>
      <c r="C78" s="5">
        <v>13947.6</v>
      </c>
      <c r="D78" s="6">
        <f t="shared" si="2"/>
        <v>0.18946810750599408</v>
      </c>
      <c r="G78" s="1"/>
    </row>
    <row r="79" spans="1:4" ht="25.5">
      <c r="A79" s="41" t="s">
        <v>79</v>
      </c>
      <c r="B79" s="5">
        <v>18793.5</v>
      </c>
      <c r="C79" s="5">
        <v>2098.8</v>
      </c>
      <c r="D79" s="6">
        <f t="shared" si="2"/>
        <v>0.11167690956979807</v>
      </c>
    </row>
    <row r="80" spans="1:8" ht="38.25">
      <c r="A80" s="41" t="s">
        <v>80</v>
      </c>
      <c r="B80" s="5">
        <v>855.6</v>
      </c>
      <c r="C80" s="5">
        <v>79</v>
      </c>
      <c r="D80" s="6">
        <f t="shared" si="2"/>
        <v>0.09233286582515193</v>
      </c>
      <c r="F80" s="1"/>
      <c r="G80" s="1"/>
      <c r="H80" s="46"/>
    </row>
    <row r="81" spans="1:8" ht="38.25">
      <c r="A81" s="41" t="s">
        <v>94</v>
      </c>
      <c r="B81" s="5">
        <v>110005.7</v>
      </c>
      <c r="C81" s="5">
        <v>1535</v>
      </c>
      <c r="D81" s="6">
        <f t="shared" si="2"/>
        <v>0.013953822392839644</v>
      </c>
      <c r="F81" s="1"/>
      <c r="G81" s="1"/>
      <c r="H81" s="46"/>
    </row>
    <row r="82" spans="1:4" ht="12.75">
      <c r="A82" s="42" t="s">
        <v>81</v>
      </c>
      <c r="B82" s="5">
        <v>37684.6</v>
      </c>
      <c r="C82" s="5">
        <v>13654.4</v>
      </c>
      <c r="D82" s="6">
        <f t="shared" si="2"/>
        <v>0.362333685378112</v>
      </c>
    </row>
    <row r="83" spans="1:9" ht="12.75">
      <c r="A83" s="11" t="s">
        <v>23</v>
      </c>
      <c r="B83" s="12">
        <f>SUM(B71:B82)</f>
        <v>1000377.9999999999</v>
      </c>
      <c r="C83" s="12">
        <f>SUM(C71:C82)</f>
        <v>247894.49999999997</v>
      </c>
      <c r="D83" s="43">
        <f>C83/B83</f>
        <v>0.247800831285774</v>
      </c>
      <c r="F83" s="1"/>
      <c r="G83" s="1"/>
      <c r="I83" s="47"/>
    </row>
    <row r="84" spans="1:4" ht="12.75">
      <c r="A84" s="2"/>
      <c r="B84" s="2"/>
      <c r="C84" s="40"/>
      <c r="D84" s="2"/>
    </row>
    <row r="85" spans="1:4" ht="12.75">
      <c r="A85" s="2"/>
      <c r="B85" s="2"/>
      <c r="C85" s="40"/>
      <c r="D85" s="2"/>
    </row>
    <row r="86" spans="1:4" ht="12.75">
      <c r="A86" s="2" t="s">
        <v>86</v>
      </c>
      <c r="B86" s="14"/>
      <c r="C86" s="14"/>
      <c r="D86" s="2"/>
    </row>
    <row r="87" spans="1:4" ht="12.75">
      <c r="A87" s="2" t="s">
        <v>21</v>
      </c>
      <c r="B87" s="15" t="s">
        <v>83</v>
      </c>
      <c r="C87" s="2"/>
      <c r="D87" s="2"/>
    </row>
    <row r="88" spans="1:4" ht="12.75">
      <c r="A88" s="2" t="s">
        <v>18</v>
      </c>
      <c r="B88" s="15" t="s">
        <v>87</v>
      </c>
      <c r="C88" s="2"/>
      <c r="D88" s="2"/>
    </row>
    <row r="89" spans="1:4" ht="12.75">
      <c r="A89" s="2" t="s">
        <v>24</v>
      </c>
      <c r="B89" s="15" t="s">
        <v>88</v>
      </c>
      <c r="C89" s="2"/>
      <c r="D89" s="2"/>
    </row>
    <row r="90" spans="1:4" ht="12.75">
      <c r="A90" s="16" t="s">
        <v>16</v>
      </c>
      <c r="B90" s="15" t="s">
        <v>89</v>
      </c>
      <c r="C90" s="2"/>
      <c r="D90" s="2"/>
    </row>
    <row r="91" spans="1:4" ht="12.75">
      <c r="A91" s="17" t="s">
        <v>54</v>
      </c>
      <c r="B91" s="15" t="s">
        <v>90</v>
      </c>
      <c r="C91" s="2"/>
      <c r="D91" s="2"/>
    </row>
    <row r="92" spans="1:4" ht="12.75">
      <c r="A92" s="16" t="s">
        <v>17</v>
      </c>
      <c r="B92" s="15" t="s">
        <v>85</v>
      </c>
      <c r="C92" s="2"/>
      <c r="D92" s="2"/>
    </row>
    <row r="93" spans="1:4" ht="12.75">
      <c r="A93" s="18" t="s">
        <v>25</v>
      </c>
      <c r="B93" s="15" t="s">
        <v>92</v>
      </c>
      <c r="C93" s="2"/>
      <c r="D93" s="2"/>
    </row>
    <row r="94" spans="1:4" ht="12.75">
      <c r="A94" s="18" t="s">
        <v>19</v>
      </c>
      <c r="B94" s="15" t="s">
        <v>91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67</v>
      </c>
      <c r="B96" s="15" t="s">
        <v>96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20</v>
      </c>
      <c r="B99" s="2"/>
      <c r="C99" s="2"/>
      <c r="D99" s="2"/>
    </row>
  </sheetData>
  <sheetProtection/>
  <mergeCells count="5">
    <mergeCell ref="A69:D69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2019-05-14T02:16:43Z</cp:lastPrinted>
  <dcterms:created xsi:type="dcterms:W3CDTF">1996-10-08T23:32:33Z</dcterms:created>
  <dcterms:modified xsi:type="dcterms:W3CDTF">2019-05-14T02:33:49Z</dcterms:modified>
  <cp:category/>
  <cp:version/>
  <cp:contentType/>
  <cp:contentStatus/>
</cp:coreProperties>
</file>