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<sst xmlns="http://schemas.openxmlformats.org/spreadsheetml/2006/main" count="106" uniqueCount="97">
  <si>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</si>
  <si>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</si>
  <si>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</si>
  <si>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</si>
  <si>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</si>
  <si>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</si>
  <si>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</si>
  <si>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</si>
  <si>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</si>
  <si>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</si>
  <si>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</si>
  <si>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</si>
  <si>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</si>
  <si>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</si>
  <si>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</si>
  <si>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</si>
  <si>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Образование</t>
  </si>
  <si>
    <t>Социальная  политика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</si>
  <si>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</si>
  <si>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</si>
  <si>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</si>
  <si>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</si>
  <si>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</si>
  <si>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</si>
  <si>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</si>
  <si>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</si>
  <si>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</si>
  <si>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</si>
  <si>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</si>
  <si>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</si>
  <si>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</si>
  <si>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</si>
  <si>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</si>
  <si>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</si>
  <si>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</si>
  <si>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</si>
  <si>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</si>
  <si>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</si>
  <si>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</si>
  <si>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</si>
  <si>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</si>
  <si>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</si>
  <si>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</si>
  <si>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</si>
  <si>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</si>
  <si>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</si>
  <si>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</si>
  <si>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</si>
  <si>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</si>
  <si>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</si>
  <si>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</si>
  <si>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</si>
  <si>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</si>
  <si>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</si>
  <si>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</si>
  <si>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</si>
  <si>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</si>
  <si>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</si>
  <si>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</si>
  <si>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</si>
  <si>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</si>
  <si>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</si>
  <si>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</si>
  <si>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</si>
  <si>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</si>
  <si>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</si>
  <si>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</si>
  <si>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</si>
  <si>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Обеспечение пожарной безопасности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</si>
  <si>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</si>
  <si>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</si>
  <si>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</si>
  <si>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</si>
  <si>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</si>
  <si>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</si>
  <si>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</si>
  <si>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</si>
  <si>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</si>
  <si>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</si>
  <si>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</si>
  <si>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</si>
  <si>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</si>
  <si>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70 человек</t>
  </si>
  <si>
    <t>Расходы по разделам и подразделам</t>
  </si>
  <si>
    <t>4 человека</t>
  </si>
  <si>
    <t>Резервные фонды</t>
  </si>
  <si>
    <t>Формирование комфортной городской (сельской) среды по мкниципальному образованию город Дивногорск</t>
  </si>
  <si>
    <t xml:space="preserve"> 41 человек</t>
  </si>
  <si>
    <t>1 219 человек</t>
  </si>
  <si>
    <t>237 человек</t>
  </si>
  <si>
    <t>60 человек</t>
  </si>
  <si>
    <t xml:space="preserve"> 11 человек</t>
  </si>
  <si>
    <t>Среднесписочная численность  работников  бюджетной  сферы:</t>
  </si>
  <si>
    <t>1664 человека</t>
  </si>
  <si>
    <t>Судебная система</t>
  </si>
  <si>
    <t>о ходе исполнения местного бюджета  г.Дивногорска  на 1 августа 2018  года</t>
  </si>
  <si>
    <t>51 666,8 тыс. рублей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</si>
</sst>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  <numFmt numFmtId="200" formatCode="_-* #,##0.0\ _₽_-;\-* #,##0.0\ _₽_-;_-* &quot;-&quot;?\ _₽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188" fontId="4" fillId="0" borderId="10" xfId="60" applyNumberFormat="1" applyFont="1" applyBorder="1" applyAlignment="1">
      <alignment horizontal="center"/>
    </xf>
    <xf numFmtId="198" fontId="4" fillId="0" borderId="10" xfId="57" applyNumberFormat="1" applyFont="1" applyBorder="1" applyAlignment="1">
      <alignment horizontal="right"/>
    </xf>
    <xf numFmtId="188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8" fontId="6" fillId="0" borderId="10" xfId="60" applyNumberFormat="1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88" fontId="4" fillId="0" borderId="11" xfId="60" applyNumberFormat="1" applyFont="1" applyBorder="1" applyAlignment="1">
      <alignment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9" fontId="6" fillId="0" borderId="10" xfId="0" applyNumberFormat="1" applyFont="1" applyBorder="1" applyAlignment="1">
      <alignment vertical="top"/>
    </xf>
    <xf numFmtId="198" fontId="6" fillId="0" borderId="10" xfId="57" applyNumberFormat="1" applyFont="1" applyBorder="1" applyAlignment="1">
      <alignment vertical="top"/>
    </xf>
    <xf numFmtId="199" fontId="4" fillId="0" borderId="10" xfId="0" applyNumberFormat="1" applyFont="1" applyBorder="1" applyAlignment="1">
      <alignment wrapText="1"/>
    </xf>
    <xf numFmtId="198" fontId="4" fillId="0" borderId="10" xfId="57" applyNumberFormat="1" applyFont="1" applyBorder="1" applyAlignment="1">
      <alignment vertical="top"/>
    </xf>
    <xf numFmtId="199" fontId="6" fillId="0" borderId="10" xfId="0" applyNumberFormat="1" applyFont="1" applyBorder="1" applyAlignment="1">
      <alignment wrapText="1"/>
    </xf>
    <xf numFmtId="199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9" fontId="4" fillId="0" borderId="12" xfId="0" applyNumberFormat="1" applyFont="1" applyBorder="1" applyAlignment="1">
      <alignment wrapText="1"/>
    </xf>
    <xf numFmtId="196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98" fontId="6" fillId="0" borderId="10" xfId="57" applyNumberFormat="1" applyFont="1" applyBorder="1" applyAlignment="1">
      <alignment/>
    </xf>
    <xf numFmtId="199" fontId="4" fillId="0" borderId="10" xfId="60" applyNumberFormat="1" applyFont="1" applyBorder="1" applyAlignment="1">
      <alignment/>
    </xf>
    <xf numFmtId="188" fontId="4" fillId="33" borderId="10" xfId="60" applyNumberFormat="1" applyFont="1" applyFill="1" applyBorder="1" applyAlignment="1">
      <alignment/>
    </xf>
    <xf numFmtId="188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9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5" max="5" width="16.140625" style="0" customWidth="1"/>
    <col min="6" max="6" width="11.8515625" style="0" bestFit="1" customWidth="1"/>
    <col min="7" max="7" width="14.00390625" style="0" customWidth="1"/>
    <col min="8" max="8" width="11.8515625" style="0" bestFit="1" customWidth="1"/>
    <col min="9" max="9" width="15.8515625" style="0" customWidth="1"/>
  </cols>
  <sheetData>
    <row r="2" spans="1:4" ht="20.25">
      <c r="A2" s="51" t="s">
        <v>0</v>
      </c>
      <c r="B2" s="51"/>
      <c r="C2" s="51"/>
      <c r="D2" s="51"/>
    </row>
    <row r="3" spans="1:4" ht="17.25" customHeight="1">
      <c r="A3" s="52" t="s">
        <v>95</v>
      </c>
      <c r="B3" s="52"/>
      <c r="C3" s="52"/>
      <c r="D3" s="52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8" t="s">
        <v>6</v>
      </c>
      <c r="B6" s="49"/>
      <c r="C6" s="49"/>
      <c r="D6" s="50"/>
    </row>
    <row r="7" spans="1:4" ht="12.75">
      <c r="A7" s="4" t="s">
        <v>7</v>
      </c>
      <c r="B7" s="5">
        <v>62837</v>
      </c>
      <c r="C7" s="44">
        <v>34911.832</v>
      </c>
      <c r="D7" s="6">
        <f>C7/B7</f>
        <v>0.555593551569935</v>
      </c>
    </row>
    <row r="8" spans="1:4" ht="12.75">
      <c r="A8" s="5" t="s">
        <v>8</v>
      </c>
      <c r="B8" s="5">
        <v>117288</v>
      </c>
      <c r="C8" s="5">
        <v>67522.854</v>
      </c>
      <c r="D8" s="6">
        <f aca="true" t="shared" si="0" ref="D8:D21">C8/B8</f>
        <v>0.575701299365664</v>
      </c>
    </row>
    <row r="9" spans="1:4" ht="25.5" customHeight="1">
      <c r="A9" s="20" t="s">
        <v>28</v>
      </c>
      <c r="B9" s="5">
        <v>1194</v>
      </c>
      <c r="C9" s="5">
        <v>707.096</v>
      </c>
      <c r="D9" s="6">
        <f t="shared" si="0"/>
        <v>0.5922077051926298</v>
      </c>
    </row>
    <row r="10" spans="1:4" ht="12.75">
      <c r="A10" s="4" t="s">
        <v>9</v>
      </c>
      <c r="B10" s="5">
        <v>10028</v>
      </c>
      <c r="C10" s="45">
        <v>5531.773</v>
      </c>
      <c r="D10" s="6">
        <f t="shared" si="0"/>
        <v>0.5516327283605904</v>
      </c>
    </row>
    <row r="11" spans="1:4" ht="12.75">
      <c r="A11" s="4" t="s">
        <v>10</v>
      </c>
      <c r="B11" s="5">
        <v>46722</v>
      </c>
      <c r="C11" s="5">
        <v>21932.353</v>
      </c>
      <c r="D11" s="6">
        <f t="shared" si="0"/>
        <v>0.4694223920208895</v>
      </c>
    </row>
    <row r="12" spans="1:4" ht="12.75">
      <c r="A12" s="4" t="s">
        <v>11</v>
      </c>
      <c r="B12" s="5">
        <v>5026</v>
      </c>
      <c r="C12" s="5">
        <v>3250.416</v>
      </c>
      <c r="D12" s="6">
        <f t="shared" si="0"/>
        <v>0.6467202546756865</v>
      </c>
    </row>
    <row r="13" spans="1:4" ht="27" customHeight="1">
      <c r="A13" s="24" t="s">
        <v>29</v>
      </c>
      <c r="B13" s="21">
        <v>63922</v>
      </c>
      <c r="C13" s="21">
        <v>44119.771</v>
      </c>
      <c r="D13" s="22">
        <f>C13/B13</f>
        <v>0.6902126185038016</v>
      </c>
    </row>
    <row r="14" spans="1:4" ht="12.75">
      <c r="A14" s="5" t="s">
        <v>12</v>
      </c>
      <c r="B14" s="5">
        <v>232</v>
      </c>
      <c r="C14" s="9">
        <v>750.145</v>
      </c>
      <c r="D14" s="6">
        <f t="shared" si="0"/>
        <v>3.233383620689655</v>
      </c>
    </row>
    <row r="15" spans="1:4" ht="25.5">
      <c r="A15" s="23" t="s">
        <v>30</v>
      </c>
      <c r="B15" s="21">
        <v>6879.898</v>
      </c>
      <c r="C15" s="21">
        <v>3500.881</v>
      </c>
      <c r="D15" s="22">
        <f>C15/B15</f>
        <v>0.508856526651994</v>
      </c>
    </row>
    <row r="16" spans="1:4" ht="25.5" customHeight="1">
      <c r="A16" s="25" t="s">
        <v>31</v>
      </c>
      <c r="B16" s="21">
        <v>4534</v>
      </c>
      <c r="C16" s="21">
        <v>2469.003</v>
      </c>
      <c r="D16" s="22">
        <f t="shared" si="0"/>
        <v>0.5445529333921483</v>
      </c>
    </row>
    <row r="17" spans="1:8" ht="12.75">
      <c r="A17" s="4" t="s">
        <v>26</v>
      </c>
      <c r="B17" s="7">
        <v>42</v>
      </c>
      <c r="C17" s="7">
        <v>14.25</v>
      </c>
      <c r="D17" s="8">
        <f>C17/B17</f>
        <v>0.3392857142857143</v>
      </c>
      <c r="H17" s="1"/>
    </row>
    <row r="18" spans="1:4" ht="12.75">
      <c r="A18" s="4" t="s">
        <v>13</v>
      </c>
      <c r="B18" s="5">
        <v>1400</v>
      </c>
      <c r="C18" s="5">
        <v>785.309</v>
      </c>
      <c r="D18" s="6">
        <f t="shared" si="0"/>
        <v>0.560935</v>
      </c>
    </row>
    <row r="19" spans="1:4" ht="12.75">
      <c r="A19" s="4" t="s">
        <v>22</v>
      </c>
      <c r="B19" s="5">
        <v>200</v>
      </c>
      <c r="C19" s="5">
        <v>398.165</v>
      </c>
      <c r="D19" s="6">
        <f t="shared" si="0"/>
        <v>1.990825</v>
      </c>
    </row>
    <row r="20" spans="1:4" ht="12.75">
      <c r="A20" s="4" t="s">
        <v>14</v>
      </c>
      <c r="B20" s="5">
        <v>543898.572</v>
      </c>
      <c r="C20" s="44">
        <v>281675.874</v>
      </c>
      <c r="D20" s="6">
        <f t="shared" si="0"/>
        <v>0.5178830916290768</v>
      </c>
    </row>
    <row r="21" spans="1:6" ht="12.75">
      <c r="A21" s="11" t="s">
        <v>15</v>
      </c>
      <c r="B21" s="12">
        <f>SUM(B7:B20)</f>
        <v>864203.47</v>
      </c>
      <c r="C21" s="12">
        <f>SUM(C7:C20)</f>
        <v>467569.72200000007</v>
      </c>
      <c r="D21" s="13">
        <f t="shared" si="0"/>
        <v>0.5410412457612558</v>
      </c>
      <c r="F21" s="1"/>
    </row>
    <row r="22" spans="1:4" ht="12.75">
      <c r="A22" s="4"/>
      <c r="B22" s="5"/>
      <c r="C22" s="5"/>
      <c r="D22" s="10"/>
    </row>
    <row r="23" spans="1:4" ht="15.75">
      <c r="A23" s="48" t="s">
        <v>83</v>
      </c>
      <c r="B23" s="49"/>
      <c r="C23" s="49"/>
      <c r="D23" s="50"/>
    </row>
    <row r="24" spans="1:4" ht="12.75">
      <c r="A24" s="26" t="s">
        <v>32</v>
      </c>
      <c r="B24" s="32">
        <f>SUM(B25+B26+B27+B29)+B31+B30+B28</f>
        <v>38889</v>
      </c>
      <c r="C24" s="32">
        <f>SUM(C25+C26+C27+C29)+C31+C30+C28</f>
        <v>20459.6</v>
      </c>
      <c r="D24" s="33">
        <f aca="true" t="shared" si="1" ref="D24:D67">C24/B24</f>
        <v>0.526102496850009</v>
      </c>
    </row>
    <row r="25" spans="1:4" ht="38.25">
      <c r="A25" s="27" t="s">
        <v>33</v>
      </c>
      <c r="B25" s="34">
        <v>1141.1</v>
      </c>
      <c r="C25" s="34">
        <v>568.9</v>
      </c>
      <c r="D25" s="35">
        <f t="shared" si="1"/>
        <v>0.49855402681622996</v>
      </c>
    </row>
    <row r="26" spans="1:4" ht="51">
      <c r="A26" s="27" t="s">
        <v>34</v>
      </c>
      <c r="B26" s="34">
        <v>3039.3</v>
      </c>
      <c r="C26" s="34">
        <v>1810.5</v>
      </c>
      <c r="D26" s="35">
        <f>C26/B26</f>
        <v>0.5956963774553351</v>
      </c>
    </row>
    <row r="27" spans="1:4" ht="51">
      <c r="A27" s="27" t="s">
        <v>35</v>
      </c>
      <c r="B27" s="34">
        <v>24912.2</v>
      </c>
      <c r="C27" s="34">
        <v>13941.9</v>
      </c>
      <c r="D27" s="35">
        <f t="shared" si="1"/>
        <v>0.5596414608103659</v>
      </c>
    </row>
    <row r="28" spans="1:4" ht="12.75">
      <c r="A28" s="27" t="s">
        <v>94</v>
      </c>
      <c r="B28" s="34">
        <v>91.7</v>
      </c>
      <c r="C28" s="34">
        <v>51.3</v>
      </c>
      <c r="D28" s="35">
        <f t="shared" si="1"/>
        <v>0.5594329334787349</v>
      </c>
    </row>
    <row r="29" spans="1:4" ht="38.25">
      <c r="A29" s="27" t="s">
        <v>36</v>
      </c>
      <c r="B29" s="34">
        <v>6012.9</v>
      </c>
      <c r="C29" s="34">
        <v>3079.3</v>
      </c>
      <c r="D29" s="35">
        <f t="shared" si="1"/>
        <v>0.5121156180877781</v>
      </c>
    </row>
    <row r="30" spans="1:4" ht="12.75">
      <c r="A30" s="27" t="s">
        <v>85</v>
      </c>
      <c r="B30" s="34">
        <v>1913.5</v>
      </c>
      <c r="C30" s="34">
        <v>0</v>
      </c>
      <c r="D30" s="35">
        <f t="shared" si="1"/>
        <v>0</v>
      </c>
    </row>
    <row r="31" spans="1:4" ht="12.75">
      <c r="A31" s="27" t="s">
        <v>37</v>
      </c>
      <c r="B31" s="34">
        <v>1778.3</v>
      </c>
      <c r="C31" s="34">
        <v>1007.7</v>
      </c>
      <c r="D31" s="35">
        <f t="shared" si="1"/>
        <v>0.5666647922172862</v>
      </c>
    </row>
    <row r="32" spans="1:4" ht="12.75">
      <c r="A32" s="28" t="s">
        <v>27</v>
      </c>
      <c r="B32" s="36">
        <f>B33</f>
        <v>2795.5</v>
      </c>
      <c r="C32" s="36">
        <f>C33</f>
        <v>1336.9</v>
      </c>
      <c r="D32" s="33">
        <f t="shared" si="1"/>
        <v>0.4782328742622072</v>
      </c>
    </row>
    <row r="33" spans="1:4" ht="12.75">
      <c r="A33" s="27" t="s">
        <v>38</v>
      </c>
      <c r="B33" s="34">
        <v>2795.5</v>
      </c>
      <c r="C33" s="34">
        <v>1336.9</v>
      </c>
      <c r="D33" s="35">
        <f t="shared" si="1"/>
        <v>0.4782328742622072</v>
      </c>
    </row>
    <row r="34" spans="1:4" ht="25.5">
      <c r="A34" s="29" t="s">
        <v>39</v>
      </c>
      <c r="B34" s="36">
        <f>B35+B36</f>
        <v>3071.8</v>
      </c>
      <c r="C34" s="36">
        <f>C35+C36</f>
        <v>1356.9</v>
      </c>
      <c r="D34" s="33">
        <f t="shared" si="1"/>
        <v>0.44172797708184125</v>
      </c>
    </row>
    <row r="35" spans="1:4" ht="38.25">
      <c r="A35" s="25" t="s">
        <v>40</v>
      </c>
      <c r="B35" s="34">
        <v>2875.3</v>
      </c>
      <c r="C35" s="34">
        <v>1306.9</v>
      </c>
      <c r="D35" s="35">
        <f t="shared" si="1"/>
        <v>0.4545264841929538</v>
      </c>
    </row>
    <row r="36" spans="1:4" ht="12.75">
      <c r="A36" s="38" t="s">
        <v>68</v>
      </c>
      <c r="B36" s="39">
        <v>196.5</v>
      </c>
      <c r="C36" s="39">
        <v>50</v>
      </c>
      <c r="D36" s="35">
        <f t="shared" si="1"/>
        <v>0.2544529262086514</v>
      </c>
    </row>
    <row r="37" spans="1:4" ht="12.75">
      <c r="A37" s="30" t="s">
        <v>41</v>
      </c>
      <c r="B37" s="37">
        <f>SUM(B38:B38)+B40+B39</f>
        <v>58403.399999999994</v>
      </c>
      <c r="C37" s="37">
        <f>SUM(C38:C38)+C40+C39</f>
        <v>17525.5</v>
      </c>
      <c r="D37" s="33">
        <f t="shared" si="1"/>
        <v>0.3000767078628984</v>
      </c>
    </row>
    <row r="38" spans="1:4" ht="12.75">
      <c r="A38" s="27" t="s">
        <v>42</v>
      </c>
      <c r="B38" s="34">
        <v>9900</v>
      </c>
      <c r="C38" s="34">
        <v>5542.9</v>
      </c>
      <c r="D38" s="35">
        <f t="shared" si="1"/>
        <v>0.5598888888888889</v>
      </c>
    </row>
    <row r="39" spans="1:4" ht="12.75">
      <c r="A39" s="27" t="s">
        <v>43</v>
      </c>
      <c r="B39" s="34">
        <v>42813.7</v>
      </c>
      <c r="C39" s="34">
        <v>11730</v>
      </c>
      <c r="D39" s="35">
        <f t="shared" si="1"/>
        <v>0.2739777220842861</v>
      </c>
    </row>
    <row r="40" spans="1:4" ht="12.75">
      <c r="A40" s="31" t="s">
        <v>44</v>
      </c>
      <c r="B40" s="34">
        <v>5689.7</v>
      </c>
      <c r="C40" s="34">
        <v>252.6</v>
      </c>
      <c r="D40" s="35">
        <f t="shared" si="1"/>
        <v>0.04439601384958785</v>
      </c>
    </row>
    <row r="41" spans="1:4" ht="12.75">
      <c r="A41" s="28" t="s">
        <v>24</v>
      </c>
      <c r="B41" s="36">
        <f>B42+B43+B44+B45</f>
        <v>147823.7</v>
      </c>
      <c r="C41" s="36">
        <f>C42+C43+C44+C45</f>
        <v>38159.799999999996</v>
      </c>
      <c r="D41" s="33">
        <f t="shared" si="1"/>
        <v>0.2581439917956322</v>
      </c>
    </row>
    <row r="42" spans="1:4" ht="12.75">
      <c r="A42" s="27" t="s">
        <v>45</v>
      </c>
      <c r="B42" s="34">
        <v>5453.3</v>
      </c>
      <c r="C42" s="34">
        <v>3438</v>
      </c>
      <c r="D42" s="35">
        <f t="shared" si="1"/>
        <v>0.6304439513688959</v>
      </c>
    </row>
    <row r="43" spans="1:4" ht="12.75">
      <c r="A43" s="27" t="s">
        <v>46</v>
      </c>
      <c r="B43" s="34">
        <v>84567.9</v>
      </c>
      <c r="C43" s="34">
        <v>19076.7</v>
      </c>
      <c r="D43" s="35">
        <f t="shared" si="1"/>
        <v>0.22557849964348178</v>
      </c>
    </row>
    <row r="44" spans="1:4" ht="12.75">
      <c r="A44" s="27" t="s">
        <v>47</v>
      </c>
      <c r="B44" s="34">
        <v>44336.9</v>
      </c>
      <c r="C44" s="34">
        <v>8385.9</v>
      </c>
      <c r="D44" s="35">
        <f t="shared" si="1"/>
        <v>0.18914042253743493</v>
      </c>
    </row>
    <row r="45" spans="1:4" ht="25.5">
      <c r="A45" s="27" t="s">
        <v>48</v>
      </c>
      <c r="B45" s="34">
        <v>13465.6</v>
      </c>
      <c r="C45" s="34">
        <v>7259.2</v>
      </c>
      <c r="D45" s="35">
        <f t="shared" si="1"/>
        <v>0.5390922053231939</v>
      </c>
    </row>
    <row r="46" spans="1:4" ht="12.75">
      <c r="A46" s="28" t="s">
        <v>16</v>
      </c>
      <c r="B46" s="36">
        <f>B47+B48+B50+B51+B49</f>
        <v>486225.69999999995</v>
      </c>
      <c r="C46" s="36">
        <f>C47+C48+C50+C51+C49</f>
        <v>297913.5</v>
      </c>
      <c r="D46" s="33">
        <f t="shared" si="1"/>
        <v>0.6127061979652659</v>
      </c>
    </row>
    <row r="47" spans="1:4" ht="12.75">
      <c r="A47" s="27" t="s">
        <v>49</v>
      </c>
      <c r="B47" s="34">
        <v>185976.4</v>
      </c>
      <c r="C47" s="34">
        <v>109280.6</v>
      </c>
      <c r="D47" s="35">
        <f t="shared" si="1"/>
        <v>0.5876046638175597</v>
      </c>
    </row>
    <row r="48" spans="1:4" ht="12.75">
      <c r="A48" s="27" t="s">
        <v>50</v>
      </c>
      <c r="B48" s="34">
        <v>212627.1</v>
      </c>
      <c r="C48" s="34">
        <v>132931.1</v>
      </c>
      <c r="D48" s="35">
        <f t="shared" si="1"/>
        <v>0.6251841839539739</v>
      </c>
    </row>
    <row r="49" spans="1:4" ht="12.75">
      <c r="A49" s="27" t="s">
        <v>69</v>
      </c>
      <c r="B49" s="34">
        <f>46668.4+837.7-166.3</f>
        <v>47339.799999999996</v>
      </c>
      <c r="C49" s="34">
        <v>29420.1</v>
      </c>
      <c r="D49" s="35">
        <f t="shared" si="1"/>
        <v>0.6214665038720062</v>
      </c>
    </row>
    <row r="50" spans="1:4" ht="12.75">
      <c r="A50" s="27" t="s">
        <v>51</v>
      </c>
      <c r="B50" s="34">
        <v>16943.1</v>
      </c>
      <c r="C50" s="34">
        <v>12381.4</v>
      </c>
      <c r="D50" s="35">
        <f t="shared" si="1"/>
        <v>0.7307635556657283</v>
      </c>
    </row>
    <row r="51" spans="1:4" ht="12.75">
      <c r="A51" s="27" t="s">
        <v>52</v>
      </c>
      <c r="B51" s="34">
        <v>23339.3</v>
      </c>
      <c r="C51" s="34">
        <v>13900.3</v>
      </c>
      <c r="D51" s="35">
        <f t="shared" si="1"/>
        <v>0.5955748458608442</v>
      </c>
    </row>
    <row r="52" spans="1:4" ht="12.75">
      <c r="A52" s="28" t="s">
        <v>53</v>
      </c>
      <c r="B52" s="36">
        <f>SUM(B53:B54)</f>
        <v>80432</v>
      </c>
      <c r="C52" s="36">
        <f>SUM(C53:C54)</f>
        <v>46493</v>
      </c>
      <c r="D52" s="33">
        <f t="shared" si="1"/>
        <v>0.5780410781778397</v>
      </c>
    </row>
    <row r="53" spans="1:4" ht="12.75">
      <c r="A53" s="27" t="s">
        <v>54</v>
      </c>
      <c r="B53" s="34">
        <f>55221.8+3051</f>
        <v>58272.8</v>
      </c>
      <c r="C53" s="34">
        <v>32964.2</v>
      </c>
      <c r="D53" s="35">
        <f t="shared" si="1"/>
        <v>0.5656875935256243</v>
      </c>
    </row>
    <row r="54" spans="1:4" ht="25.5">
      <c r="A54" s="27" t="s">
        <v>55</v>
      </c>
      <c r="B54" s="34">
        <v>22159.2</v>
      </c>
      <c r="C54" s="34">
        <v>13528.8</v>
      </c>
      <c r="D54" s="35">
        <f t="shared" si="1"/>
        <v>0.6105274558648326</v>
      </c>
    </row>
    <row r="55" spans="1:4" ht="12.75">
      <c r="A55" s="28" t="s">
        <v>56</v>
      </c>
      <c r="B55" s="36">
        <f>B56</f>
        <v>565</v>
      </c>
      <c r="C55" s="36">
        <f>C56</f>
        <v>32.4</v>
      </c>
      <c r="D55" s="33">
        <f t="shared" si="1"/>
        <v>0.05734513274336283</v>
      </c>
    </row>
    <row r="56" spans="1:4" ht="12.75">
      <c r="A56" s="27" t="s">
        <v>57</v>
      </c>
      <c r="B56" s="34">
        <v>565</v>
      </c>
      <c r="C56" s="34">
        <v>32.4</v>
      </c>
      <c r="D56" s="35">
        <f t="shared" si="1"/>
        <v>0.05734513274336283</v>
      </c>
    </row>
    <row r="57" spans="1:4" ht="12.75">
      <c r="A57" s="28" t="s">
        <v>58</v>
      </c>
      <c r="B57" s="36">
        <f>B58+B59+B60+B61+B62</f>
        <v>71057.9</v>
      </c>
      <c r="C57" s="36">
        <f>C58+C59+C60+C61+C62</f>
        <v>36951.9</v>
      </c>
      <c r="D57" s="33">
        <f t="shared" si="1"/>
        <v>0.5200252188708082</v>
      </c>
    </row>
    <row r="58" spans="1:4" ht="12.75">
      <c r="A58" s="27" t="s">
        <v>59</v>
      </c>
      <c r="B58" s="34">
        <v>864</v>
      </c>
      <c r="C58" s="34">
        <v>418</v>
      </c>
      <c r="D58" s="35">
        <f t="shared" si="1"/>
        <v>0.4837962962962963</v>
      </c>
    </row>
    <row r="59" spans="1:4" ht="12.75">
      <c r="A59" s="27" t="s">
        <v>60</v>
      </c>
      <c r="B59" s="34">
        <v>27036.3</v>
      </c>
      <c r="C59" s="34">
        <v>17480.9</v>
      </c>
      <c r="D59" s="35">
        <f t="shared" si="1"/>
        <v>0.6465714613316172</v>
      </c>
    </row>
    <row r="60" spans="1:4" ht="12.75">
      <c r="A60" s="27" t="s">
        <v>61</v>
      </c>
      <c r="B60" s="34">
        <v>17568.7</v>
      </c>
      <c r="C60" s="34">
        <v>11602.1</v>
      </c>
      <c r="D60" s="35">
        <f t="shared" si="1"/>
        <v>0.6603846613579832</v>
      </c>
    </row>
    <row r="61" spans="1:4" ht="12.75">
      <c r="A61" s="27" t="s">
        <v>62</v>
      </c>
      <c r="B61" s="34">
        <v>13821.4</v>
      </c>
      <c r="C61" s="34">
        <v>1333.3</v>
      </c>
      <c r="D61" s="35">
        <f t="shared" si="1"/>
        <v>0.09646634928444296</v>
      </c>
    </row>
    <row r="62" spans="1:4" ht="12.75">
      <c r="A62" s="27" t="s">
        <v>63</v>
      </c>
      <c r="B62" s="34">
        <v>11767.5</v>
      </c>
      <c r="C62" s="34">
        <v>6117.6</v>
      </c>
      <c r="D62" s="35">
        <f t="shared" si="1"/>
        <v>0.51987253027406</v>
      </c>
    </row>
    <row r="63" spans="1:4" ht="12.75">
      <c r="A63" s="28" t="s">
        <v>25</v>
      </c>
      <c r="B63" s="36">
        <f>SUM(B64:B66)</f>
        <v>30466.3</v>
      </c>
      <c r="C63" s="36">
        <f>SUM(C64:C66)</f>
        <v>10008.500000000002</v>
      </c>
      <c r="D63" s="33">
        <f t="shared" si="1"/>
        <v>0.3285105181791029</v>
      </c>
    </row>
    <row r="64" spans="1:4" ht="12.75">
      <c r="A64" s="27" t="s">
        <v>64</v>
      </c>
      <c r="B64" s="34">
        <f>16765.1+166.3</f>
        <v>16931.399999999998</v>
      </c>
      <c r="C64" s="34">
        <v>8304.2</v>
      </c>
      <c r="D64" s="35">
        <f t="shared" si="1"/>
        <v>0.4904615093849299</v>
      </c>
    </row>
    <row r="65" spans="1:4" ht="12.75">
      <c r="A65" s="27" t="s">
        <v>65</v>
      </c>
      <c r="B65" s="34">
        <v>11768.2</v>
      </c>
      <c r="C65" s="34">
        <v>709.2</v>
      </c>
      <c r="D65" s="35">
        <f t="shared" si="1"/>
        <v>0.060264101561836134</v>
      </c>
    </row>
    <row r="66" spans="1:4" ht="25.5">
      <c r="A66" s="27" t="s">
        <v>66</v>
      </c>
      <c r="B66" s="34">
        <v>1766.7</v>
      </c>
      <c r="C66" s="34">
        <v>995.1</v>
      </c>
      <c r="D66" s="35">
        <f t="shared" si="1"/>
        <v>0.5632535235184242</v>
      </c>
    </row>
    <row r="67" spans="1:9" ht="12.75">
      <c r="A67" s="11" t="s">
        <v>23</v>
      </c>
      <c r="B67" s="12">
        <f>B24+B32+B34+B37+B41+B46+B52+B55+B57+B63</f>
        <v>919730.3</v>
      </c>
      <c r="C67" s="12">
        <f>C24+C32+C34+C37+C41+C46+C52+C55+C57+C63</f>
        <v>470238.00000000006</v>
      </c>
      <c r="D67" s="33">
        <f t="shared" si="1"/>
        <v>0.5112781431687093</v>
      </c>
      <c r="H67" s="1"/>
      <c r="I67" s="1"/>
    </row>
    <row r="68" spans="1:7" ht="12.75">
      <c r="A68" s="11"/>
      <c r="B68" s="12"/>
      <c r="C68" s="12"/>
      <c r="D68" s="43"/>
      <c r="F68" s="1"/>
      <c r="G68" s="1"/>
    </row>
    <row r="69" spans="1:4" ht="15.75">
      <c r="A69" s="47" t="s">
        <v>70</v>
      </c>
      <c r="B69" s="47"/>
      <c r="C69" s="47"/>
      <c r="D69" s="47"/>
    </row>
    <row r="70" spans="1:4" ht="12.75">
      <c r="A70" s="3" t="s">
        <v>2</v>
      </c>
      <c r="B70" s="3" t="s">
        <v>3</v>
      </c>
      <c r="C70" s="3" t="s">
        <v>4</v>
      </c>
      <c r="D70" s="3" t="s">
        <v>5</v>
      </c>
    </row>
    <row r="71" spans="1:4" ht="25.5">
      <c r="A71" s="41" t="s">
        <v>71</v>
      </c>
      <c r="B71" s="5">
        <f>480538.9+219.7+53.6</f>
        <v>480812.2</v>
      </c>
      <c r="C71" s="5">
        <v>285563.7</v>
      </c>
      <c r="D71" s="6">
        <f>C71/B71</f>
        <v>0.593919413858467</v>
      </c>
    </row>
    <row r="72" spans="1:4" ht="38.25">
      <c r="A72" s="41" t="s">
        <v>72</v>
      </c>
      <c r="B72" s="5">
        <v>39768.5</v>
      </c>
      <c r="C72" s="5">
        <v>24029.1</v>
      </c>
      <c r="D72" s="6">
        <f aca="true" t="shared" si="2" ref="D72:D82">C72/B72</f>
        <v>0.6042244489985792</v>
      </c>
    </row>
    <row r="73" spans="1:4" ht="38.25">
      <c r="A73" s="41" t="s">
        <v>73</v>
      </c>
      <c r="B73" s="5">
        <f>97192.1+260.2+137.9+3051</f>
        <v>100641.2</v>
      </c>
      <c r="C73" s="5">
        <v>59340.7</v>
      </c>
      <c r="D73" s="6">
        <f t="shared" si="2"/>
        <v>0.5896263160614142</v>
      </c>
    </row>
    <row r="74" spans="1:4" ht="38.25">
      <c r="A74" s="41" t="s">
        <v>74</v>
      </c>
      <c r="B74" s="5">
        <f>39953.7+166.3</f>
        <v>40120</v>
      </c>
      <c r="C74" s="5">
        <v>15867</v>
      </c>
      <c r="D74" s="6">
        <f t="shared" si="2"/>
        <v>0.3954885343968096</v>
      </c>
    </row>
    <row r="75" spans="1:6" ht="51">
      <c r="A75" s="41" t="s">
        <v>75</v>
      </c>
      <c r="B75" s="5">
        <v>42690.7</v>
      </c>
      <c r="C75" s="5">
        <v>13772.4</v>
      </c>
      <c r="D75" s="6">
        <f t="shared" si="2"/>
        <v>0.3226089054524756</v>
      </c>
      <c r="F75" s="1"/>
    </row>
    <row r="76" spans="1:4" ht="25.5">
      <c r="A76" s="41" t="s">
        <v>76</v>
      </c>
      <c r="B76" s="5">
        <v>1781.8</v>
      </c>
      <c r="C76" s="5">
        <v>2.2</v>
      </c>
      <c r="D76" s="6">
        <f t="shared" si="2"/>
        <v>0.0012347064765967002</v>
      </c>
    </row>
    <row r="77" spans="1:4" ht="38.25">
      <c r="A77" s="41" t="s">
        <v>77</v>
      </c>
      <c r="B77" s="5">
        <v>52713.7</v>
      </c>
      <c r="C77" s="5">
        <v>17272.9</v>
      </c>
      <c r="D77" s="6">
        <f t="shared" si="2"/>
        <v>0.3276738305222362</v>
      </c>
    </row>
    <row r="78" spans="1:7" ht="63.75">
      <c r="A78" s="41" t="s">
        <v>78</v>
      </c>
      <c r="B78" s="5">
        <v>98710.3</v>
      </c>
      <c r="C78" s="5">
        <v>32593.5</v>
      </c>
      <c r="D78" s="6">
        <f t="shared" si="2"/>
        <v>0.33019350564226835</v>
      </c>
      <c r="G78" s="1"/>
    </row>
    <row r="79" spans="1:4" ht="25.5">
      <c r="A79" s="41" t="s">
        <v>79</v>
      </c>
      <c r="B79" s="5">
        <v>6012.9</v>
      </c>
      <c r="C79" s="5">
        <v>3079.3</v>
      </c>
      <c r="D79" s="6">
        <f t="shared" si="2"/>
        <v>0.5121156180877781</v>
      </c>
    </row>
    <row r="80" spans="1:8" ht="38.25">
      <c r="A80" s="41" t="s">
        <v>80</v>
      </c>
      <c r="B80" s="5">
        <v>855.6</v>
      </c>
      <c r="C80" s="5">
        <v>0</v>
      </c>
      <c r="D80" s="6">
        <f t="shared" si="2"/>
        <v>0</v>
      </c>
      <c r="F80" s="1"/>
      <c r="G80" s="1"/>
      <c r="H80" s="46"/>
    </row>
    <row r="81" spans="1:8" ht="38.25">
      <c r="A81" s="41" t="s">
        <v>86</v>
      </c>
      <c r="B81" s="5">
        <v>20257.4</v>
      </c>
      <c r="C81" s="5">
        <v>0</v>
      </c>
      <c r="D81" s="6">
        <f t="shared" si="2"/>
        <v>0</v>
      </c>
      <c r="F81" s="1"/>
      <c r="G81" s="1"/>
      <c r="H81" s="46"/>
    </row>
    <row r="82" spans="1:4" ht="12.75">
      <c r="A82" s="42" t="s">
        <v>81</v>
      </c>
      <c r="B82" s="5">
        <v>35366</v>
      </c>
      <c r="C82" s="5">
        <v>18717.2</v>
      </c>
      <c r="D82" s="6">
        <f t="shared" si="2"/>
        <v>0.5292427755471357</v>
      </c>
    </row>
    <row r="83" spans="1:7" ht="12.75">
      <c r="A83" s="11" t="s">
        <v>23</v>
      </c>
      <c r="B83" s="12">
        <f>SUM(B71:B82)</f>
        <v>919730.3</v>
      </c>
      <c r="C83" s="12">
        <f>SUM(C71:C82)</f>
        <v>470238.00000000006</v>
      </c>
      <c r="D83" s="43">
        <f>C83/B83</f>
        <v>0.5112781431687093</v>
      </c>
      <c r="F83" s="1"/>
      <c r="G83" s="1"/>
    </row>
    <row r="84" spans="1:4" ht="12.75">
      <c r="A84" s="2"/>
      <c r="B84" s="2"/>
      <c r="C84" s="40"/>
      <c r="D84" s="2"/>
    </row>
    <row r="85" spans="1:4" ht="12.75">
      <c r="A85" s="2"/>
      <c r="B85" s="2"/>
      <c r="C85" s="40"/>
      <c r="D85" s="2"/>
    </row>
    <row r="86" spans="1:4" ht="12.75">
      <c r="A86" s="2" t="s">
        <v>92</v>
      </c>
      <c r="B86" s="14"/>
      <c r="C86" s="14"/>
      <c r="D86" s="2"/>
    </row>
    <row r="87" spans="1:4" ht="12.75">
      <c r="A87" s="2" t="s">
        <v>21</v>
      </c>
      <c r="B87" s="15" t="s">
        <v>84</v>
      </c>
      <c r="C87" s="2"/>
      <c r="D87" s="2"/>
    </row>
    <row r="88" spans="1:4" ht="12.75">
      <c r="A88" s="2" t="s">
        <v>18</v>
      </c>
      <c r="B88" s="15" t="s">
        <v>82</v>
      </c>
      <c r="C88" s="2"/>
      <c r="D88" s="2"/>
    </row>
    <row r="89" spans="1:4" ht="12.75">
      <c r="A89" s="2" t="s">
        <v>24</v>
      </c>
      <c r="B89" s="15" t="s">
        <v>87</v>
      </c>
      <c r="C89" s="2"/>
      <c r="D89" s="2"/>
    </row>
    <row r="90" spans="1:4" ht="12.75">
      <c r="A90" s="16" t="s">
        <v>16</v>
      </c>
      <c r="B90" s="15" t="s">
        <v>88</v>
      </c>
      <c r="C90" s="2"/>
      <c r="D90" s="2"/>
    </row>
    <row r="91" spans="1:4" ht="12.75">
      <c r="A91" s="17" t="s">
        <v>54</v>
      </c>
      <c r="B91" s="15" t="s">
        <v>89</v>
      </c>
      <c r="C91" s="2"/>
      <c r="D91" s="2"/>
    </row>
    <row r="92" spans="1:4" ht="12.75">
      <c r="A92" s="16" t="s">
        <v>17</v>
      </c>
      <c r="B92" s="15" t="s">
        <v>90</v>
      </c>
      <c r="C92" s="2"/>
      <c r="D92" s="2"/>
    </row>
    <row r="93" spans="1:4" ht="12.75">
      <c r="A93" s="18" t="s">
        <v>25</v>
      </c>
      <c r="B93" s="15" t="s">
        <v>91</v>
      </c>
      <c r="C93" s="2"/>
      <c r="D93" s="2"/>
    </row>
    <row r="94" spans="1:4" ht="12.75">
      <c r="A94" s="18" t="s">
        <v>19</v>
      </c>
      <c r="B94" s="15" t="s">
        <v>93</v>
      </c>
      <c r="C94" s="2"/>
      <c r="D94" s="2"/>
    </row>
    <row r="95" spans="1:4" ht="12.75">
      <c r="A95" s="18"/>
      <c r="B95" s="15"/>
      <c r="C95" s="2"/>
      <c r="D95" s="2"/>
    </row>
    <row r="96" spans="1:4" ht="12.75">
      <c r="A96" s="19" t="s">
        <v>67</v>
      </c>
      <c r="B96" s="15" t="s">
        <v>96</v>
      </c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 t="s">
        <v>20</v>
      </c>
      <c r="B99" s="2"/>
      <c r="C99" s="2"/>
      <c r="D99" s="2"/>
    </row>
  </sheetData>
  <sheetProtection/>
  <mergeCells count="5">
    <mergeCell ref="A69:D69"/>
    <mergeCell ref="A23:D23"/>
    <mergeCell ref="A6:D6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В. Просвирнина</cp:lastModifiedBy>
  <cp:lastPrinted>2018-08-01T08:11:16Z</cp:lastPrinted>
  <dcterms:created xsi:type="dcterms:W3CDTF">1996-10-08T23:32:33Z</dcterms:created>
  <dcterms:modified xsi:type="dcterms:W3CDTF">2018-08-06T04:56:08Z</dcterms:modified>
  <cp:category/>
  <cp:version/>
  <cp:contentType/>
  <cp:contentStatus/>
</cp:coreProperties>
</file>