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<sst xmlns="http://schemas.openxmlformats.org/spreadsheetml/2006/main" count="107" uniqueCount="96">
  <si>
    <t>Сведения</t>
  </si>
  <si>
    <t>тыс. руб.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</si>
  <si>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</si>
  <si>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</si>
  <si>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</si>
  <si>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</si>
  <si>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</si>
  <si>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</si>
  <si>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</si>
  <si>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</si>
  <si>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</si>
  <si>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</si>
  <si>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</si>
  <si>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</si>
  <si>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</si>
  <si>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</si>
  <si>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Образование</t>
  </si>
  <si>
    <t>Культура, средства  массовой  информации</t>
  </si>
  <si>
    <t>Социальная  политика</t>
  </si>
  <si>
    <t>Численность  работников  бюджетной  сферы:</t>
  </si>
  <si>
    <t>Местная  администрация</t>
  </si>
  <si>
    <t>Всего по бюджетной сфере:</t>
  </si>
  <si>
    <t>Финансовое  управление  администрации  г.Дивногорска</t>
  </si>
  <si>
    <t>Представительный  орган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</si>
  <si>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</si>
  <si>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</si>
  <si>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</si>
  <si>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</si>
  <si>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4 человека</t>
  </si>
  <si>
    <t>Административные платежи и сборы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</si>
  <si>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</si>
  <si>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</si>
  <si>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285 человек</t>
  </si>
  <si>
    <t xml:space="preserve"> 13 человек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</si>
  <si>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</si>
  <si>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</si>
  <si>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</si>
  <si>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</si>
  <si>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</si>
  <si>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</si>
  <si>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</si>
  <si>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</si>
  <si>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</si>
  <si>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</si>
  <si>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</si>
  <si>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</si>
  <si>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</si>
  <si>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</si>
  <si>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</si>
  <si>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</si>
  <si>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</si>
  <si>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</si>
  <si>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</si>
  <si>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</si>
  <si>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</si>
  <si>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</si>
  <si>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</si>
  <si>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</si>
  <si>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</si>
  <si>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</si>
  <si>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</si>
  <si>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</si>
  <si>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</si>
  <si>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</si>
  <si>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</si>
  <si>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</si>
  <si>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</si>
  <si>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</si>
  <si>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</si>
  <si>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</si>
  <si>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</si>
  <si>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Массовый спорт</t>
  </si>
  <si>
    <t>Другие вопросы в области физической культуры и спорта</t>
  </si>
  <si>
    <t xml:space="preserve">Заработная  плата (КВР 111, 121) </t>
  </si>
  <si>
    <t>Обеспечение пожарной безопасности</t>
  </si>
  <si>
    <t>1 516 человек</t>
  </si>
  <si>
    <t>94 человека</t>
  </si>
  <si>
    <t>2 020 человек</t>
  </si>
  <si>
    <t>о ходе исполнения местного бюджета  г.Дивногорска  на 1 февраля 2017  года</t>
  </si>
  <si>
    <t>Дополнительное образование детей</t>
  </si>
  <si>
    <t>Расходы в разрезе муниципальных программ</t>
  </si>
  <si>
    <t>Муниципальная программа города Дивногорска «Система образования города Дивногорска»</t>
  </si>
  <si>
    <t>Муниципальная программа города Дивногорска «Социальная поддержка населения муниципального образования город Дивногорск»</t>
  </si>
  <si>
    <t>Муниципальная программа города Дивногорска «Культура муниципального образования город Дивногорск»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</si>
  <si>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</si>
  <si>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</si>
  <si>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Муниципальная программа города Дивногорска «Содействие развитию местного самоуправления»</t>
  </si>
  <si>
    <t>Муниципальная программа города Дивногорска «Транспортная система муниципального образования город Дивногорск»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</si>
  <si>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</si>
  <si>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Муниципальная программа города Дивногорска «Управление муниципальными финансами»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</si>
  <si>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</si>
  <si>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 xml:space="preserve">Непрограммные мероприятия </t>
  </si>
  <si>
    <t>70 человек</t>
  </si>
  <si>
    <t xml:space="preserve"> 38 человек</t>
  </si>
  <si>
    <t>2 518,5 тыс. рублей</t>
  </si>
  <si>
    <t>Расходы по разделам и подразделам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</si>
</sst>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0000000"/>
    <numFmt numFmtId="187" formatCode="0.0"/>
    <numFmt numFmtId="188" formatCode="_-* #,##0.0_р_._-;\-* #,##0.0_р_._-;_-* &quot;-&quot;?_р_._-;_-@_-"/>
    <numFmt numFmtId="189" formatCode="_(* #,##0_);_(* \(#,##0\);_(* &quot;-&quot;??_);_(@_)"/>
    <numFmt numFmtId="190" formatCode="0.0%"/>
    <numFmt numFmtId="191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88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0" fontId="4" fillId="0" borderId="10" xfId="60" applyNumberFormat="1" applyFont="1" applyBorder="1" applyAlignment="1">
      <alignment/>
    </xf>
    <xf numFmtId="190" fontId="4" fillId="0" borderId="10" xfId="57" applyNumberFormat="1" applyFont="1" applyBorder="1" applyAlignment="1">
      <alignment/>
    </xf>
    <xf numFmtId="180" fontId="4" fillId="0" borderId="10" xfId="60" applyNumberFormat="1" applyFont="1" applyBorder="1" applyAlignment="1">
      <alignment horizontal="center"/>
    </xf>
    <xf numFmtId="190" fontId="4" fillId="0" borderId="10" xfId="57" applyNumberFormat="1" applyFont="1" applyBorder="1" applyAlignment="1">
      <alignment horizontal="right"/>
    </xf>
    <xf numFmtId="180" fontId="4" fillId="0" borderId="10" xfId="60" applyNumberFormat="1" applyFont="1" applyFill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80" fontId="6" fillId="0" borderId="10" xfId="60" applyNumberFormat="1" applyFont="1" applyBorder="1" applyAlignment="1">
      <alignment/>
    </xf>
    <xf numFmtId="190" fontId="6" fillId="0" borderId="10" xfId="57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0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0" fontId="4" fillId="0" borderId="10" xfId="60" applyNumberFormat="1" applyFont="1" applyBorder="1" applyAlignment="1">
      <alignment wrapText="1"/>
    </xf>
    <xf numFmtId="180" fontId="4" fillId="0" borderId="11" xfId="60" applyNumberFormat="1" applyFont="1" applyBorder="1" applyAlignment="1">
      <alignment/>
    </xf>
    <xf numFmtId="190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191" fontId="6" fillId="0" borderId="10" xfId="0" applyNumberFormat="1" applyFont="1" applyBorder="1" applyAlignment="1">
      <alignment vertical="top"/>
    </xf>
    <xf numFmtId="190" fontId="6" fillId="0" borderId="10" xfId="57" applyNumberFormat="1" applyFont="1" applyBorder="1" applyAlignment="1">
      <alignment vertical="top"/>
    </xf>
    <xf numFmtId="191" fontId="4" fillId="0" borderId="10" xfId="0" applyNumberFormat="1" applyFont="1" applyBorder="1" applyAlignment="1">
      <alignment wrapText="1"/>
    </xf>
    <xf numFmtId="190" fontId="4" fillId="0" borderId="10" xfId="57" applyNumberFormat="1" applyFont="1" applyBorder="1" applyAlignment="1">
      <alignment vertical="top"/>
    </xf>
    <xf numFmtId="191" fontId="6" fillId="0" borderId="10" xfId="0" applyNumberFormat="1" applyFont="1" applyBorder="1" applyAlignment="1">
      <alignment wrapText="1"/>
    </xf>
    <xf numFmtId="191" fontId="6" fillId="0" borderId="12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191" fontId="4" fillId="0" borderId="12" xfId="0" applyNumberFormat="1" applyFont="1" applyBorder="1" applyAlignment="1">
      <alignment wrapText="1"/>
    </xf>
    <xf numFmtId="188" fontId="4" fillId="0" borderId="0" xfId="0" applyNumberFormat="1" applyFont="1" applyAlignment="1">
      <alignment/>
    </xf>
    <xf numFmtId="188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vertical="distributed" wrapText="1"/>
    </xf>
    <xf numFmtId="0" fontId="4" fillId="0" borderId="10" xfId="0" applyFont="1" applyFill="1" applyBorder="1" applyAlignment="1">
      <alignment vertical="distributed"/>
    </xf>
    <xf numFmtId="190" fontId="6" fillId="0" borderId="10" xfId="57" applyNumberFormat="1" applyFont="1" applyBorder="1" applyAlignment="1">
      <alignment/>
    </xf>
    <xf numFmtId="191" fontId="4" fillId="0" borderId="10" xfId="6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00"/>
  <sheetViews>
    <sheetView tabSelected="1" zoomScalePageLayoutView="0" workbookViewId="0" topLeftCell="A4">
      <selection activeCell="I23" sqref="I23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3.57421875" style="0" customWidth="1"/>
    <col min="4" max="4" width="13.421875" style="0" customWidth="1"/>
    <col min="5" max="5" width="16.140625" style="0" customWidth="1"/>
    <col min="6" max="6" width="9.8515625" style="0" bestFit="1" customWidth="1"/>
    <col min="8" max="8" width="11.8515625" style="0" bestFit="1" customWidth="1"/>
    <col min="9" max="9" width="15.8515625" style="0" customWidth="1"/>
  </cols>
  <sheetData>
    <row r="2" spans="1:4" ht="20.25">
      <c r="A2" s="50" t="s">
        <v>0</v>
      </c>
      <c r="B2" s="50"/>
      <c r="C2" s="50"/>
      <c r="D2" s="50"/>
    </row>
    <row r="3" spans="1:4" ht="17.25" customHeight="1">
      <c r="A3" s="51" t="s">
        <v>78</v>
      </c>
      <c r="B3" s="51"/>
      <c r="C3" s="51"/>
      <c r="D3" s="51"/>
    </row>
    <row r="4" spans="1:4" ht="12.75">
      <c r="A4" s="2"/>
      <c r="B4" s="2"/>
      <c r="C4" s="2"/>
      <c r="D4" s="2" t="s">
        <v>1</v>
      </c>
    </row>
    <row r="5" spans="1:4" ht="12.75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7" t="s">
        <v>6</v>
      </c>
      <c r="B6" s="48"/>
      <c r="C6" s="48"/>
      <c r="D6" s="49"/>
    </row>
    <row r="7" spans="1:4" ht="12.75">
      <c r="A7" s="4" t="s">
        <v>7</v>
      </c>
      <c r="B7" s="5">
        <v>79841</v>
      </c>
      <c r="C7" s="5">
        <v>2480.8</v>
      </c>
      <c r="D7" s="6">
        <f>C7/B7</f>
        <v>0.03107175511328766</v>
      </c>
    </row>
    <row r="8" spans="1:4" ht="12.75">
      <c r="A8" s="5" t="s">
        <v>8</v>
      </c>
      <c r="B8" s="5">
        <v>112815</v>
      </c>
      <c r="C8" s="5">
        <v>5091.3</v>
      </c>
      <c r="D8" s="6">
        <f aca="true" t="shared" si="0" ref="D8:D21">C8/B8</f>
        <v>0.04512963701635421</v>
      </c>
    </row>
    <row r="9" spans="1:4" ht="25.5" customHeight="1">
      <c r="A9" s="20" t="s">
        <v>31</v>
      </c>
      <c r="B9" s="5">
        <v>1333.4</v>
      </c>
      <c r="C9" s="5">
        <v>102.3</v>
      </c>
      <c r="D9" s="6">
        <f t="shared" si="0"/>
        <v>0.07672116394180291</v>
      </c>
    </row>
    <row r="10" spans="1:4" ht="12.75">
      <c r="A10" s="4" t="s">
        <v>9</v>
      </c>
      <c r="B10" s="5">
        <v>9545</v>
      </c>
      <c r="C10" s="5">
        <v>1699.1</v>
      </c>
      <c r="D10" s="6">
        <f t="shared" si="0"/>
        <v>0.17800942902042954</v>
      </c>
    </row>
    <row r="11" spans="1:4" ht="12.75">
      <c r="A11" s="4" t="s">
        <v>10</v>
      </c>
      <c r="B11" s="5">
        <v>46224</v>
      </c>
      <c r="C11" s="5">
        <v>5903</v>
      </c>
      <c r="D11" s="6">
        <f t="shared" si="0"/>
        <v>0.12770422291450328</v>
      </c>
    </row>
    <row r="12" spans="1:4" ht="12.75">
      <c r="A12" s="4" t="s">
        <v>11</v>
      </c>
      <c r="B12" s="5">
        <v>5644</v>
      </c>
      <c r="C12" s="5">
        <v>265.3</v>
      </c>
      <c r="D12" s="6">
        <f t="shared" si="0"/>
        <v>0.04700566973777463</v>
      </c>
    </row>
    <row r="13" spans="1:4" ht="27" customHeight="1">
      <c r="A13" s="24" t="s">
        <v>34</v>
      </c>
      <c r="B13" s="21">
        <v>58131</v>
      </c>
      <c r="C13" s="21">
        <v>7454.2</v>
      </c>
      <c r="D13" s="22">
        <f>C13/B13</f>
        <v>0.1282310643202422</v>
      </c>
    </row>
    <row r="14" spans="1:4" ht="12.75">
      <c r="A14" s="5" t="s">
        <v>12</v>
      </c>
      <c r="B14" s="5">
        <v>236.5</v>
      </c>
      <c r="C14" s="9">
        <v>0.3</v>
      </c>
      <c r="D14" s="6">
        <f t="shared" si="0"/>
        <v>0.0012684989429175475</v>
      </c>
    </row>
    <row r="15" spans="1:4" ht="25.5">
      <c r="A15" s="23" t="s">
        <v>35</v>
      </c>
      <c r="B15" s="21">
        <v>2937</v>
      </c>
      <c r="C15" s="21">
        <v>6</v>
      </c>
      <c r="D15" s="22">
        <f>C15/B15</f>
        <v>0.0020429009193054137</v>
      </c>
    </row>
    <row r="16" spans="1:4" ht="25.5" customHeight="1">
      <c r="A16" s="25" t="s">
        <v>36</v>
      </c>
      <c r="B16" s="21">
        <v>4100</v>
      </c>
      <c r="C16" s="21">
        <v>379.4</v>
      </c>
      <c r="D16" s="22">
        <f t="shared" si="0"/>
        <v>0.09253658536585366</v>
      </c>
    </row>
    <row r="17" spans="1:8" ht="12.75">
      <c r="A17" s="4" t="s">
        <v>29</v>
      </c>
      <c r="B17" s="7">
        <v>42</v>
      </c>
      <c r="C17" s="7">
        <v>5.3</v>
      </c>
      <c r="D17" s="8">
        <f>C17/B17</f>
        <v>0.1261904761904762</v>
      </c>
      <c r="H17" s="1"/>
    </row>
    <row r="18" spans="1:4" ht="12.75">
      <c r="A18" s="4" t="s">
        <v>13</v>
      </c>
      <c r="B18" s="5">
        <v>1400</v>
      </c>
      <c r="C18" s="5">
        <v>97.3</v>
      </c>
      <c r="D18" s="6">
        <f t="shared" si="0"/>
        <v>0.06949999999999999</v>
      </c>
    </row>
    <row r="19" spans="1:4" ht="12.75">
      <c r="A19" s="4" t="s">
        <v>24</v>
      </c>
      <c r="B19" s="5">
        <v>400</v>
      </c>
      <c r="C19" s="5">
        <v>738.5</v>
      </c>
      <c r="D19" s="6">
        <f t="shared" si="0"/>
        <v>1.84625</v>
      </c>
    </row>
    <row r="20" spans="1:4" ht="12.75">
      <c r="A20" s="4" t="s">
        <v>14</v>
      </c>
      <c r="B20" s="5">
        <v>451013.4</v>
      </c>
      <c r="C20" s="45">
        <v>-869.5</v>
      </c>
      <c r="D20" s="6">
        <f t="shared" si="0"/>
        <v>-0.0019278806350321298</v>
      </c>
    </row>
    <row r="21" spans="1:6" ht="12.75">
      <c r="A21" s="11" t="s">
        <v>15</v>
      </c>
      <c r="B21" s="12">
        <f>SUM(B7:B20)</f>
        <v>773662.3</v>
      </c>
      <c r="C21" s="12">
        <f>SUM(C7:C20)</f>
        <v>23353.3</v>
      </c>
      <c r="D21" s="13">
        <f t="shared" si="0"/>
        <v>0.030185392257060992</v>
      </c>
      <c r="F21" s="1"/>
    </row>
    <row r="22" spans="1:4" ht="12.75">
      <c r="A22" s="4"/>
      <c r="B22" s="5"/>
      <c r="C22" s="5"/>
      <c r="D22" s="10"/>
    </row>
    <row r="23" spans="1:4" ht="20.25">
      <c r="A23" s="50" t="s">
        <v>0</v>
      </c>
      <c r="B23" s="50"/>
      <c r="C23" s="50"/>
      <c r="D23" s="50"/>
    </row>
    <row r="24" spans="1:4" ht="16.5">
      <c r="A24" s="51" t="s">
        <v>78</v>
      </c>
      <c r="B24" s="51"/>
      <c r="C24" s="51"/>
      <c r="D24" s="51"/>
    </row>
    <row r="25" spans="1:4" ht="16.5" customHeight="1">
      <c r="A25" s="2"/>
      <c r="B25" s="2"/>
      <c r="C25" s="2"/>
      <c r="D25" s="2" t="s">
        <v>1</v>
      </c>
    </row>
    <row r="26" spans="1:4" ht="15.75">
      <c r="A26" s="47" t="s">
        <v>95</v>
      </c>
      <c r="B26" s="48"/>
      <c r="C26" s="48"/>
      <c r="D26" s="49"/>
    </row>
    <row r="27" spans="1:4" ht="12.75">
      <c r="A27" s="26" t="s">
        <v>37</v>
      </c>
      <c r="B27" s="32">
        <f>SUM(B28++B29+B30+B31)+B33+B32</f>
        <v>39508.8</v>
      </c>
      <c r="C27" s="32">
        <f>SUM(C28++C29+C30+C31)+C33+C32</f>
        <v>788.5</v>
      </c>
      <c r="D27" s="33">
        <f aca="true" t="shared" si="1" ref="D27:D69">C27/B27</f>
        <v>0.019957579070991778</v>
      </c>
    </row>
    <row r="28" spans="1:4" ht="38.25">
      <c r="A28" s="27" t="s">
        <v>38</v>
      </c>
      <c r="B28" s="34">
        <v>1033.2</v>
      </c>
      <c r="C28" s="34">
        <v>0</v>
      </c>
      <c r="D28" s="35">
        <f t="shared" si="1"/>
        <v>0</v>
      </c>
    </row>
    <row r="29" spans="1:4" ht="51">
      <c r="A29" s="27" t="s">
        <v>39</v>
      </c>
      <c r="B29" s="34">
        <v>2990</v>
      </c>
      <c r="C29" s="34">
        <v>51.4</v>
      </c>
      <c r="D29" s="35">
        <f>C29/B29</f>
        <v>0.017190635451505017</v>
      </c>
    </row>
    <row r="30" spans="1:4" ht="51">
      <c r="A30" s="27" t="s">
        <v>40</v>
      </c>
      <c r="B30" s="34">
        <v>23073.4</v>
      </c>
      <c r="C30" s="34">
        <v>604.3</v>
      </c>
      <c r="D30" s="35">
        <f t="shared" si="1"/>
        <v>0.026190331723976522</v>
      </c>
    </row>
    <row r="31" spans="1:4" ht="38.25">
      <c r="A31" s="27" t="s">
        <v>41</v>
      </c>
      <c r="B31" s="34">
        <v>5661.1</v>
      </c>
      <c r="C31" s="34">
        <v>132.8</v>
      </c>
      <c r="D31" s="35">
        <f t="shared" si="1"/>
        <v>0.023458338485453357</v>
      </c>
    </row>
    <row r="32" spans="1:4" ht="12.75">
      <c r="A32" s="27" t="s">
        <v>42</v>
      </c>
      <c r="B32" s="34">
        <v>6551.1</v>
      </c>
      <c r="C32" s="34">
        <v>0</v>
      </c>
      <c r="D32" s="35">
        <f t="shared" si="1"/>
        <v>0</v>
      </c>
    </row>
    <row r="33" spans="1:4" ht="12.75">
      <c r="A33" s="27" t="s">
        <v>43</v>
      </c>
      <c r="B33" s="34">
        <v>200</v>
      </c>
      <c r="C33" s="34">
        <v>0</v>
      </c>
      <c r="D33" s="35">
        <f t="shared" si="1"/>
        <v>0</v>
      </c>
    </row>
    <row r="34" spans="1:4" ht="12.75">
      <c r="A34" s="28" t="s">
        <v>30</v>
      </c>
      <c r="B34" s="36">
        <f>B35</f>
        <v>2357.7</v>
      </c>
      <c r="C34" s="36">
        <f>C35</f>
        <v>0</v>
      </c>
      <c r="D34" s="33">
        <f t="shared" si="1"/>
        <v>0</v>
      </c>
    </row>
    <row r="35" spans="1:4" ht="12.75">
      <c r="A35" s="27" t="s">
        <v>44</v>
      </c>
      <c r="B35" s="34">
        <v>2357.7</v>
      </c>
      <c r="C35" s="34">
        <v>0</v>
      </c>
      <c r="D35" s="35">
        <f t="shared" si="1"/>
        <v>0</v>
      </c>
    </row>
    <row r="36" spans="1:4" ht="25.5">
      <c r="A36" s="29" t="s">
        <v>45</v>
      </c>
      <c r="B36" s="36">
        <f>B37+B38</f>
        <v>2391.2999999999997</v>
      </c>
      <c r="C36" s="36">
        <f>C37+C38</f>
        <v>39.9</v>
      </c>
      <c r="D36" s="33">
        <f t="shared" si="1"/>
        <v>0.01668548488269979</v>
      </c>
    </row>
    <row r="37" spans="1:4" ht="38.25">
      <c r="A37" s="25" t="s">
        <v>46</v>
      </c>
      <c r="B37" s="34">
        <v>2301.1</v>
      </c>
      <c r="C37" s="34">
        <v>39.9</v>
      </c>
      <c r="D37" s="35">
        <f t="shared" si="1"/>
        <v>0.017339533266698536</v>
      </c>
    </row>
    <row r="38" spans="1:4" ht="12.75">
      <c r="A38" s="38" t="s">
        <v>74</v>
      </c>
      <c r="B38" s="39">
        <v>90.2</v>
      </c>
      <c r="C38" s="39">
        <v>0</v>
      </c>
      <c r="D38" s="35">
        <f t="shared" si="1"/>
        <v>0</v>
      </c>
    </row>
    <row r="39" spans="1:4" ht="12.75">
      <c r="A39" s="30" t="s">
        <v>47</v>
      </c>
      <c r="B39" s="37">
        <f>SUM(B40:B40)+B42+B41</f>
        <v>35473</v>
      </c>
      <c r="C39" s="37">
        <f>SUM(C40:C40)+C42+C41</f>
        <v>0</v>
      </c>
      <c r="D39" s="33">
        <f t="shared" si="1"/>
        <v>0</v>
      </c>
    </row>
    <row r="40" spans="1:4" ht="12.75">
      <c r="A40" s="27" t="s">
        <v>48</v>
      </c>
      <c r="B40" s="34">
        <v>12588.9</v>
      </c>
      <c r="C40" s="34">
        <v>0</v>
      </c>
      <c r="D40" s="35">
        <f t="shared" si="1"/>
        <v>0</v>
      </c>
    </row>
    <row r="41" spans="1:4" ht="12.75">
      <c r="A41" s="27" t="s">
        <v>49</v>
      </c>
      <c r="B41" s="34">
        <v>20639.5</v>
      </c>
      <c r="C41" s="34">
        <v>0</v>
      </c>
      <c r="D41" s="35">
        <f t="shared" si="1"/>
        <v>0</v>
      </c>
    </row>
    <row r="42" spans="1:4" ht="12.75">
      <c r="A42" s="31" t="s">
        <v>50</v>
      </c>
      <c r="B42" s="34">
        <v>2244.6</v>
      </c>
      <c r="C42" s="34">
        <v>0</v>
      </c>
      <c r="D42" s="35">
        <f t="shared" si="1"/>
        <v>0</v>
      </c>
    </row>
    <row r="43" spans="1:4" ht="12.75">
      <c r="A43" s="28" t="s">
        <v>26</v>
      </c>
      <c r="B43" s="36">
        <f>B44+B45+B46+B47</f>
        <v>147964</v>
      </c>
      <c r="C43" s="36">
        <f>C44+C45+C46+C47</f>
        <v>2153.4</v>
      </c>
      <c r="D43" s="33">
        <f t="shared" si="1"/>
        <v>0.014553540050282502</v>
      </c>
    </row>
    <row r="44" spans="1:4" ht="12.75">
      <c r="A44" s="27" t="s">
        <v>51</v>
      </c>
      <c r="B44" s="34">
        <v>71133</v>
      </c>
      <c r="C44" s="34">
        <v>0</v>
      </c>
      <c r="D44" s="35">
        <f t="shared" si="1"/>
        <v>0</v>
      </c>
    </row>
    <row r="45" spans="1:4" ht="12.75">
      <c r="A45" s="27" t="s">
        <v>52</v>
      </c>
      <c r="B45" s="34">
        <v>53205.9</v>
      </c>
      <c r="C45" s="34">
        <v>0</v>
      </c>
      <c r="D45" s="35">
        <f t="shared" si="1"/>
        <v>0</v>
      </c>
    </row>
    <row r="46" spans="1:4" ht="12.75">
      <c r="A46" s="27" t="s">
        <v>53</v>
      </c>
      <c r="B46" s="34">
        <v>11600</v>
      </c>
      <c r="C46" s="34">
        <v>1870.4</v>
      </c>
      <c r="D46" s="35">
        <f t="shared" si="1"/>
        <v>0.16124137931034482</v>
      </c>
    </row>
    <row r="47" spans="1:4" ht="25.5">
      <c r="A47" s="27" t="s">
        <v>54</v>
      </c>
      <c r="B47" s="34">
        <v>12025.1</v>
      </c>
      <c r="C47" s="34">
        <v>283</v>
      </c>
      <c r="D47" s="35">
        <f t="shared" si="1"/>
        <v>0.023534107824467156</v>
      </c>
    </row>
    <row r="48" spans="1:4" ht="12.75">
      <c r="A48" s="28" t="s">
        <v>16</v>
      </c>
      <c r="B48" s="36">
        <f>B49+B50+B52+B53+B51</f>
        <v>457778.2</v>
      </c>
      <c r="C48" s="36">
        <f>C49+C50+C52+C53+C51</f>
        <v>12156.400000000001</v>
      </c>
      <c r="D48" s="33">
        <f t="shared" si="1"/>
        <v>0.0265552182257696</v>
      </c>
    </row>
    <row r="49" spans="1:4" ht="12.75">
      <c r="A49" s="27" t="s">
        <v>55</v>
      </c>
      <c r="B49" s="34">
        <v>180150.5</v>
      </c>
      <c r="C49" s="34">
        <v>4793.1</v>
      </c>
      <c r="D49" s="35">
        <f t="shared" si="1"/>
        <v>0.026606087687794374</v>
      </c>
    </row>
    <row r="50" spans="1:4" ht="12.75">
      <c r="A50" s="27" t="s">
        <v>56</v>
      </c>
      <c r="B50" s="34">
        <v>190890.4</v>
      </c>
      <c r="C50" s="34">
        <v>5402.1</v>
      </c>
      <c r="D50" s="35">
        <f t="shared" si="1"/>
        <v>0.02829948494004937</v>
      </c>
    </row>
    <row r="51" spans="1:4" ht="12.75">
      <c r="A51" s="27" t="s">
        <v>79</v>
      </c>
      <c r="B51" s="34">
        <v>50368.1</v>
      </c>
      <c r="C51" s="34">
        <v>1223.9</v>
      </c>
      <c r="D51" s="35">
        <f t="shared" si="1"/>
        <v>0.02429910995252948</v>
      </c>
    </row>
    <row r="52" spans="1:4" ht="12.75">
      <c r="A52" s="27" t="s">
        <v>57</v>
      </c>
      <c r="B52" s="34">
        <v>14597</v>
      </c>
      <c r="C52" s="34">
        <v>150.6</v>
      </c>
      <c r="D52" s="35">
        <f t="shared" si="1"/>
        <v>0.010317188463382887</v>
      </c>
    </row>
    <row r="53" spans="1:4" ht="12.75">
      <c r="A53" s="27" t="s">
        <v>58</v>
      </c>
      <c r="B53" s="34">
        <v>21772.2</v>
      </c>
      <c r="C53" s="34">
        <v>586.7</v>
      </c>
      <c r="D53" s="35">
        <f t="shared" si="1"/>
        <v>0.026947207907331367</v>
      </c>
    </row>
    <row r="54" spans="1:4" ht="12.75">
      <c r="A54" s="28" t="s">
        <v>59</v>
      </c>
      <c r="B54" s="36">
        <f>SUM(B55:B56)</f>
        <v>62346.700000000004</v>
      </c>
      <c r="C54" s="36">
        <f>SUM(C55:C56)</f>
        <v>1375</v>
      </c>
      <c r="D54" s="33">
        <f t="shared" si="1"/>
        <v>0.022054094282456006</v>
      </c>
    </row>
    <row r="55" spans="1:4" ht="12.75">
      <c r="A55" s="27" t="s">
        <v>60</v>
      </c>
      <c r="B55" s="34">
        <v>60175.8</v>
      </c>
      <c r="C55" s="34">
        <v>1319.6</v>
      </c>
      <c r="D55" s="35">
        <f t="shared" si="1"/>
        <v>0.02192908112563522</v>
      </c>
    </row>
    <row r="56" spans="1:4" ht="25.5">
      <c r="A56" s="27" t="s">
        <v>61</v>
      </c>
      <c r="B56" s="34">
        <v>2170.9</v>
      </c>
      <c r="C56" s="34">
        <v>55.4</v>
      </c>
      <c r="D56" s="35">
        <f t="shared" si="1"/>
        <v>0.025519369846607395</v>
      </c>
    </row>
    <row r="57" spans="1:4" ht="12.75">
      <c r="A57" s="28" t="s">
        <v>62</v>
      </c>
      <c r="B57" s="36">
        <f>B58</f>
        <v>430</v>
      </c>
      <c r="C57" s="36">
        <f>C58</f>
        <v>0</v>
      </c>
      <c r="D57" s="33">
        <f t="shared" si="1"/>
        <v>0</v>
      </c>
    </row>
    <row r="58" spans="1:4" ht="12.75">
      <c r="A58" s="27" t="s">
        <v>63</v>
      </c>
      <c r="B58" s="34">
        <v>430</v>
      </c>
      <c r="C58" s="34">
        <v>0</v>
      </c>
      <c r="D58" s="35">
        <f t="shared" si="1"/>
        <v>0</v>
      </c>
    </row>
    <row r="59" spans="1:4" ht="12.75">
      <c r="A59" s="28" t="s">
        <v>64</v>
      </c>
      <c r="B59" s="36">
        <f>B60+B61+B62+B63+B64</f>
        <v>51339.2</v>
      </c>
      <c r="C59" s="36">
        <f>C60+C61+C62+C63+C64</f>
        <v>1233.5</v>
      </c>
      <c r="D59" s="33">
        <f t="shared" si="1"/>
        <v>0.02402647489637548</v>
      </c>
    </row>
    <row r="60" spans="1:4" ht="12.75">
      <c r="A60" s="27" t="s">
        <v>65</v>
      </c>
      <c r="B60" s="34">
        <v>855.6</v>
      </c>
      <c r="C60" s="34">
        <v>0</v>
      </c>
      <c r="D60" s="35">
        <f t="shared" si="1"/>
        <v>0</v>
      </c>
    </row>
    <row r="61" spans="1:4" ht="12.75">
      <c r="A61" s="27" t="s">
        <v>66</v>
      </c>
      <c r="B61" s="34">
        <v>20870.4</v>
      </c>
      <c r="C61" s="34">
        <v>800</v>
      </c>
      <c r="D61" s="35">
        <f t="shared" si="1"/>
        <v>0.03833180006133088</v>
      </c>
    </row>
    <row r="62" spans="1:4" ht="12.75">
      <c r="A62" s="27" t="s">
        <v>67</v>
      </c>
      <c r="B62" s="34">
        <v>8591.8</v>
      </c>
      <c r="C62" s="34">
        <v>0</v>
      </c>
      <c r="D62" s="35">
        <f t="shared" si="1"/>
        <v>0</v>
      </c>
    </row>
    <row r="63" spans="1:4" ht="12.75">
      <c r="A63" s="27" t="s">
        <v>68</v>
      </c>
      <c r="B63" s="34">
        <v>10123.2</v>
      </c>
      <c r="C63" s="34">
        <v>199.6</v>
      </c>
      <c r="D63" s="35">
        <f t="shared" si="1"/>
        <v>0.01971708550655919</v>
      </c>
    </row>
    <row r="64" spans="1:4" ht="12.75">
      <c r="A64" s="27" t="s">
        <v>69</v>
      </c>
      <c r="B64" s="34">
        <v>10898.2</v>
      </c>
      <c r="C64" s="34">
        <v>233.9</v>
      </c>
      <c r="D64" s="35">
        <f t="shared" si="1"/>
        <v>0.02146225982272302</v>
      </c>
    </row>
    <row r="65" spans="1:4" ht="12.75">
      <c r="A65" s="28" t="s">
        <v>27</v>
      </c>
      <c r="B65" s="36">
        <f>SUM(B66:B68)</f>
        <v>3100.4</v>
      </c>
      <c r="C65" s="36">
        <f>SUM(C66:C68)</f>
        <v>68.1</v>
      </c>
      <c r="D65" s="33">
        <f t="shared" si="1"/>
        <v>0.021964907753838213</v>
      </c>
    </row>
    <row r="66" spans="1:4" ht="12.75">
      <c r="A66" s="27" t="s">
        <v>70</v>
      </c>
      <c r="B66" s="34">
        <v>668.6</v>
      </c>
      <c r="C66" s="34">
        <v>10</v>
      </c>
      <c r="D66" s="35">
        <f t="shared" si="1"/>
        <v>0.014956625785222853</v>
      </c>
    </row>
    <row r="67" spans="1:4" ht="12.75">
      <c r="A67" s="27" t="s">
        <v>71</v>
      </c>
      <c r="B67" s="34">
        <v>855.8</v>
      </c>
      <c r="C67" s="34">
        <v>14.5</v>
      </c>
      <c r="D67" s="35">
        <f t="shared" si="1"/>
        <v>0.016943211030614632</v>
      </c>
    </row>
    <row r="68" spans="1:4" ht="25.5">
      <c r="A68" s="27" t="s">
        <v>72</v>
      </c>
      <c r="B68" s="34">
        <v>1576</v>
      </c>
      <c r="C68" s="34">
        <v>43.6</v>
      </c>
      <c r="D68" s="35">
        <f t="shared" si="1"/>
        <v>0.02766497461928934</v>
      </c>
    </row>
    <row r="69" spans="1:9" ht="12.75">
      <c r="A69" s="11" t="s">
        <v>25</v>
      </c>
      <c r="B69" s="12">
        <f>B27+B34+B36+B39+B43+B48+B54+B57+B59+B65</f>
        <v>802689.2999999999</v>
      </c>
      <c r="C69" s="12">
        <f>C27+C34+C36+C39+C43+C48+C54+C57+C59+C65</f>
        <v>17814.8</v>
      </c>
      <c r="D69" s="33">
        <f t="shared" si="1"/>
        <v>0.022193892456271687</v>
      </c>
      <c r="H69" s="1"/>
      <c r="I69" s="1"/>
    </row>
    <row r="70" spans="1:4" ht="12.75">
      <c r="A70" s="11"/>
      <c r="B70" s="12"/>
      <c r="C70" s="12"/>
      <c r="D70" s="44"/>
    </row>
    <row r="71" spans="1:4" ht="15.75">
      <c r="A71" s="46" t="s">
        <v>80</v>
      </c>
      <c r="B71" s="46"/>
      <c r="C71" s="46"/>
      <c r="D71" s="46"/>
    </row>
    <row r="72" spans="1:4" ht="12.75">
      <c r="A72" s="3" t="s">
        <v>2</v>
      </c>
      <c r="B72" s="3" t="s">
        <v>3</v>
      </c>
      <c r="C72" s="3" t="s">
        <v>4</v>
      </c>
      <c r="D72" s="3" t="s">
        <v>5</v>
      </c>
    </row>
    <row r="73" spans="1:4" ht="25.5">
      <c r="A73" s="42" t="s">
        <v>81</v>
      </c>
      <c r="B73" s="4">
        <v>438623.2</v>
      </c>
      <c r="C73" s="41">
        <v>11502.4</v>
      </c>
      <c r="D73" s="6">
        <f>C73/B73</f>
        <v>0.02622387507090368</v>
      </c>
    </row>
    <row r="74" spans="1:4" ht="38.25">
      <c r="A74" s="42" t="s">
        <v>82</v>
      </c>
      <c r="B74" s="4">
        <v>32717</v>
      </c>
      <c r="C74" s="41">
        <v>1033.9</v>
      </c>
      <c r="D74" s="6">
        <f aca="true" t="shared" si="2" ref="D74:D84">C74/B74</f>
        <v>0.031601308188403586</v>
      </c>
    </row>
    <row r="75" spans="1:4" ht="38.25">
      <c r="A75" s="42" t="s">
        <v>83</v>
      </c>
      <c r="B75" s="4">
        <v>79472.5</v>
      </c>
      <c r="C75" s="41">
        <v>1790.3</v>
      </c>
      <c r="D75" s="6">
        <f t="shared" si="2"/>
        <v>0.022527289313913616</v>
      </c>
    </row>
    <row r="76" spans="1:4" ht="38.25">
      <c r="A76" s="42" t="s">
        <v>84</v>
      </c>
      <c r="B76" s="4">
        <v>22151.8</v>
      </c>
      <c r="C76" s="41">
        <v>506.4</v>
      </c>
      <c r="D76" s="6">
        <f t="shared" si="2"/>
        <v>0.02286044474941088</v>
      </c>
    </row>
    <row r="77" spans="1:4" ht="51">
      <c r="A77" s="42" t="s">
        <v>85</v>
      </c>
      <c r="B77" s="4">
        <v>79865.7</v>
      </c>
      <c r="C77" s="41">
        <v>154.5</v>
      </c>
      <c r="D77" s="6">
        <f t="shared" si="2"/>
        <v>0.0019344975377414836</v>
      </c>
    </row>
    <row r="78" spans="1:4" ht="25.5">
      <c r="A78" s="42" t="s">
        <v>86</v>
      </c>
      <c r="B78" s="4">
        <v>200</v>
      </c>
      <c r="C78" s="41">
        <v>0</v>
      </c>
      <c r="D78" s="6">
        <f t="shared" si="2"/>
        <v>0</v>
      </c>
    </row>
    <row r="79" spans="1:4" ht="38.25">
      <c r="A79" s="42" t="s">
        <v>87</v>
      </c>
      <c r="B79" s="4">
        <v>33228.4</v>
      </c>
      <c r="C79" s="41">
        <v>0</v>
      </c>
      <c r="D79" s="6">
        <f t="shared" si="2"/>
        <v>0</v>
      </c>
    </row>
    <row r="80" spans="1:4" ht="63.75">
      <c r="A80" s="42" t="s">
        <v>88</v>
      </c>
      <c r="B80" s="4">
        <v>74364.2</v>
      </c>
      <c r="C80" s="41">
        <v>2038.8</v>
      </c>
      <c r="D80" s="6">
        <f t="shared" si="2"/>
        <v>0.02741641811516832</v>
      </c>
    </row>
    <row r="81" spans="1:4" ht="25.5">
      <c r="A81" s="42" t="s">
        <v>89</v>
      </c>
      <c r="B81" s="4">
        <v>5661.1</v>
      </c>
      <c r="C81" s="41">
        <v>132.8</v>
      </c>
      <c r="D81" s="6">
        <f t="shared" si="2"/>
        <v>0.023458338485453357</v>
      </c>
    </row>
    <row r="82" spans="1:4" ht="38.25">
      <c r="A82" s="42" t="s">
        <v>90</v>
      </c>
      <c r="B82" s="4">
        <v>400</v>
      </c>
      <c r="C82" s="41">
        <v>0</v>
      </c>
      <c r="D82" s="6">
        <f t="shared" si="2"/>
        <v>0</v>
      </c>
    </row>
    <row r="83" spans="1:4" ht="12.75">
      <c r="A83" s="43" t="s">
        <v>91</v>
      </c>
      <c r="B83" s="4">
        <v>36005.4</v>
      </c>
      <c r="C83" s="41">
        <v>655.7</v>
      </c>
      <c r="D83" s="6">
        <f t="shared" si="2"/>
        <v>0.018211157215306594</v>
      </c>
    </row>
    <row r="84" spans="1:4" ht="12.75">
      <c r="A84" s="11" t="s">
        <v>25</v>
      </c>
      <c r="B84" s="11">
        <f>SUM(B73:B83)</f>
        <v>802689.2999999999</v>
      </c>
      <c r="C84" s="11">
        <f>SUM(C73:C83)</f>
        <v>17814.8</v>
      </c>
      <c r="D84" s="44">
        <f t="shared" si="2"/>
        <v>0.022193892456271687</v>
      </c>
    </row>
    <row r="85" spans="1:4" ht="12.75">
      <c r="A85" s="2"/>
      <c r="B85" s="2"/>
      <c r="C85" s="40"/>
      <c r="D85" s="2"/>
    </row>
    <row r="86" spans="1:4" ht="12.75">
      <c r="A86" s="2"/>
      <c r="B86" s="2"/>
      <c r="C86" s="40"/>
      <c r="D86" s="2"/>
    </row>
    <row r="87" spans="1:4" ht="12.75">
      <c r="A87" s="2" t="s">
        <v>19</v>
      </c>
      <c r="B87" s="14"/>
      <c r="C87" s="14"/>
      <c r="D87" s="2"/>
    </row>
    <row r="88" spans="1:4" ht="12.75">
      <c r="A88" s="2" t="s">
        <v>23</v>
      </c>
      <c r="B88" s="15" t="s">
        <v>28</v>
      </c>
      <c r="C88" s="2"/>
      <c r="D88" s="2"/>
    </row>
    <row r="89" spans="1:4" ht="12.75">
      <c r="A89" s="2" t="s">
        <v>20</v>
      </c>
      <c r="B89" s="15" t="s">
        <v>92</v>
      </c>
      <c r="C89" s="2"/>
      <c r="D89" s="2"/>
    </row>
    <row r="90" spans="1:4" ht="12.75">
      <c r="A90" s="2" t="s">
        <v>26</v>
      </c>
      <c r="B90" s="15" t="s">
        <v>93</v>
      </c>
      <c r="C90" s="2"/>
      <c r="D90" s="2"/>
    </row>
    <row r="91" spans="1:4" ht="12.75">
      <c r="A91" s="16" t="s">
        <v>16</v>
      </c>
      <c r="B91" s="15" t="s">
        <v>75</v>
      </c>
      <c r="C91" s="2"/>
      <c r="D91" s="2"/>
    </row>
    <row r="92" spans="1:4" ht="12.75">
      <c r="A92" s="17" t="s">
        <v>17</v>
      </c>
      <c r="B92" s="15" t="s">
        <v>32</v>
      </c>
      <c r="C92" s="2"/>
      <c r="D92" s="2"/>
    </row>
    <row r="93" spans="1:4" ht="12.75">
      <c r="A93" s="16" t="s">
        <v>18</v>
      </c>
      <c r="B93" s="15" t="s">
        <v>76</v>
      </c>
      <c r="C93" s="2"/>
      <c r="D93" s="2"/>
    </row>
    <row r="94" spans="1:4" ht="12.75">
      <c r="A94" s="18" t="s">
        <v>27</v>
      </c>
      <c r="B94" s="15" t="s">
        <v>33</v>
      </c>
      <c r="C94" s="2"/>
      <c r="D94" s="2"/>
    </row>
    <row r="95" spans="1:4" ht="12.75">
      <c r="A95" s="18" t="s">
        <v>21</v>
      </c>
      <c r="B95" s="15" t="s">
        <v>77</v>
      </c>
      <c r="C95" s="2"/>
      <c r="D95" s="2"/>
    </row>
    <row r="96" spans="1:4" ht="12.75">
      <c r="A96" s="18"/>
      <c r="B96" s="15"/>
      <c r="C96" s="2"/>
      <c r="D96" s="2"/>
    </row>
    <row r="97" spans="1:4" ht="12.75">
      <c r="A97" s="19" t="s">
        <v>73</v>
      </c>
      <c r="B97" s="15" t="s">
        <v>94</v>
      </c>
      <c r="C97" s="2"/>
      <c r="D97" s="2"/>
    </row>
    <row r="98" spans="1:4" ht="12.75">
      <c r="A98" s="2"/>
      <c r="B98" s="2"/>
      <c r="C98" s="2"/>
      <c r="D98" s="2"/>
    </row>
    <row r="99" spans="1:4" ht="12.75">
      <c r="A99" s="2"/>
      <c r="B99" s="2"/>
      <c r="C99" s="2"/>
      <c r="D99" s="2"/>
    </row>
    <row r="100" spans="1:4" ht="12.75">
      <c r="A100" s="2" t="s">
        <v>22</v>
      </c>
      <c r="B100" s="2"/>
      <c r="C100" s="2"/>
      <c r="D100" s="2"/>
    </row>
  </sheetData>
  <sheetProtection/>
  <mergeCells count="7">
    <mergeCell ref="A71:D71"/>
    <mergeCell ref="A26:D26"/>
    <mergeCell ref="A6:D6"/>
    <mergeCell ref="A2:D2"/>
    <mergeCell ref="A3:D3"/>
    <mergeCell ref="A23:D23"/>
    <mergeCell ref="A24:D24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Юлия В. Просвирнина</cp:lastModifiedBy>
  <cp:lastPrinted>2017-02-08T05:24:01Z</cp:lastPrinted>
  <dcterms:created xsi:type="dcterms:W3CDTF">1996-10-08T23:32:33Z</dcterms:created>
  <dcterms:modified xsi:type="dcterms:W3CDTF">2017-02-08T08:19:18Z</dcterms:modified>
  <cp:category/>
  <cp:version/>
  <cp:contentType/>
  <cp:contentStatus/>
</cp:coreProperties>
</file>