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<sst xmlns="http://schemas.openxmlformats.org/spreadsheetml/2006/main" count="105" uniqueCount="96">
  <si>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</si>
  <si>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</si>
  <si>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</si>
  <si>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</si>
  <si>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</si>
  <si>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</si>
  <si>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</si>
  <si>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</si>
  <si>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</si>
  <si>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</si>
  <si>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</si>
  <si>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</si>
  <si>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</si>
  <si>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</si>
  <si>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</si>
  <si>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</si>
  <si>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</si>
  <si>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</si>
  <si>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</si>
  <si>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</si>
  <si>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</si>
  <si>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</si>
  <si>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</si>
  <si>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</si>
  <si>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</si>
  <si>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</si>
  <si>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</si>
  <si>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</si>
  <si>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</si>
  <si>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</si>
  <si>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</si>
  <si>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</si>
  <si>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</si>
  <si>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</si>
  <si>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</si>
  <si>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</si>
  <si>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</si>
  <si>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</si>
  <si>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</si>
  <si>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</si>
  <si>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</si>
  <si>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</si>
  <si>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</si>
  <si>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</si>
  <si>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</si>
  <si>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</si>
  <si>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</si>
  <si>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</si>
  <si>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</si>
  <si>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</si>
  <si>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</si>
  <si>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</si>
  <si>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</si>
  <si>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</si>
  <si>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</si>
  <si>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</si>
  <si>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</si>
  <si>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</si>
  <si>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</si>
  <si>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</si>
  <si>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</si>
  <si>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</si>
  <si>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</si>
  <si>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</si>
  <si>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</si>
  <si>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</si>
  <si>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</si>
  <si>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</si>
  <si>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</si>
  <si>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</si>
  <si>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</si>
  <si>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</si>
  <si>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</si>
  <si>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</si>
  <si>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</si>
  <si>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</si>
  <si>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</si>
  <si>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</si>
  <si>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</si>
  <si>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</si>
  <si>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</si>
  <si>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</si>
  <si>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</si>
  <si>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</si>
  <si>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</si>
  <si>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</si>
  <si>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1 519 человек</t>
  </si>
  <si>
    <t xml:space="preserve"> 39 человек</t>
  </si>
  <si>
    <t>89 человек</t>
  </si>
  <si>
    <t>Проведение выборов и референдумов</t>
  </si>
  <si>
    <t>Задолженность и перерасчетыпо отмененным налогам</t>
  </si>
  <si>
    <t>77450,3 тыс. рублей</t>
  </si>
  <si>
    <t>1999 человек</t>
  </si>
  <si>
    <t>4 человека</t>
  </si>
  <si>
    <t>265 человек</t>
  </si>
  <si>
    <t>о ходе исполнения местного бюджета  г.Дивногорска  на 1 января 2018 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</si>
</sst>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180" fontId="4" fillId="33" borderId="10" xfId="6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80" fontId="4" fillId="0" borderId="11" xfId="6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3" t="s">
        <v>0</v>
      </c>
      <c r="B2" s="53"/>
      <c r="C2" s="53"/>
      <c r="D2" s="53"/>
    </row>
    <row r="3" spans="1:4" ht="17.25" customHeight="1">
      <c r="A3" s="54" t="s">
        <v>95</v>
      </c>
      <c r="B3" s="54"/>
      <c r="C3" s="54"/>
      <c r="D3" s="54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50" t="s">
        <v>6</v>
      </c>
      <c r="B6" s="51"/>
      <c r="C6" s="51"/>
      <c r="D6" s="52"/>
    </row>
    <row r="7" spans="1:4" ht="12.75">
      <c r="A7" s="4" t="s">
        <v>7</v>
      </c>
      <c r="B7" s="5">
        <v>119783</v>
      </c>
      <c r="C7" s="5">
        <v>128037.1</v>
      </c>
      <c r="D7" s="6">
        <f>C7/B7</f>
        <v>1.0689087767045407</v>
      </c>
    </row>
    <row r="8" spans="1:4" ht="12.75">
      <c r="A8" s="5" t="s">
        <v>8</v>
      </c>
      <c r="B8" s="5">
        <v>112800</v>
      </c>
      <c r="C8" s="5">
        <v>114863.2</v>
      </c>
      <c r="D8" s="6">
        <f aca="true" t="shared" si="0" ref="D8:D22">C8/B8</f>
        <v>1.018290780141844</v>
      </c>
    </row>
    <row r="9" spans="1:4" ht="25.5" customHeight="1">
      <c r="A9" s="20" t="s">
        <v>29</v>
      </c>
      <c r="B9" s="5">
        <v>1333.4</v>
      </c>
      <c r="C9" s="5">
        <v>1192.8</v>
      </c>
      <c r="D9" s="6">
        <f t="shared" si="0"/>
        <v>0.8945552722363881</v>
      </c>
    </row>
    <row r="10" spans="1:4" ht="12.75">
      <c r="A10" s="4" t="s">
        <v>9</v>
      </c>
      <c r="B10" s="5">
        <v>9445</v>
      </c>
      <c r="C10" s="45">
        <v>9249.9</v>
      </c>
      <c r="D10" s="6">
        <f t="shared" si="0"/>
        <v>0.9793435680254102</v>
      </c>
    </row>
    <row r="11" spans="1:4" ht="12.75">
      <c r="A11" s="4" t="s">
        <v>10</v>
      </c>
      <c r="B11" s="5">
        <v>47343</v>
      </c>
      <c r="C11" s="5">
        <v>47129.3</v>
      </c>
      <c r="D11" s="6">
        <f t="shared" si="0"/>
        <v>0.99548613311366</v>
      </c>
    </row>
    <row r="12" spans="1:4" ht="12.75">
      <c r="A12" s="4" t="s">
        <v>11</v>
      </c>
      <c r="B12" s="5">
        <v>4880</v>
      </c>
      <c r="C12" s="5">
        <v>5046.2</v>
      </c>
      <c r="D12" s="6">
        <f t="shared" si="0"/>
        <v>1.0340573770491803</v>
      </c>
    </row>
    <row r="13" spans="1:4" ht="12.75">
      <c r="A13" s="47" t="s">
        <v>90</v>
      </c>
      <c r="B13" s="48">
        <v>0.6</v>
      </c>
      <c r="C13" s="48">
        <v>0.6</v>
      </c>
      <c r="D13" s="6">
        <f t="shared" si="0"/>
        <v>1</v>
      </c>
    </row>
    <row r="14" spans="1:4" ht="27" customHeight="1">
      <c r="A14" s="24" t="s">
        <v>31</v>
      </c>
      <c r="B14" s="21">
        <v>62608.3</v>
      </c>
      <c r="C14" s="21">
        <v>61169.8</v>
      </c>
      <c r="D14" s="22">
        <f>C14/B14</f>
        <v>0.9770238131365969</v>
      </c>
    </row>
    <row r="15" spans="1:4" ht="12.75">
      <c r="A15" s="5" t="s">
        <v>12</v>
      </c>
      <c r="B15" s="5">
        <v>1020.4</v>
      </c>
      <c r="C15" s="9">
        <v>1060.7</v>
      </c>
      <c r="D15" s="6">
        <f t="shared" si="0"/>
        <v>1.0394943159545278</v>
      </c>
    </row>
    <row r="16" spans="1:4" ht="25.5">
      <c r="A16" s="23" t="s">
        <v>32</v>
      </c>
      <c r="B16" s="21">
        <v>2953</v>
      </c>
      <c r="C16" s="21">
        <v>3176.4</v>
      </c>
      <c r="D16" s="22">
        <f>C16/B16</f>
        <v>1.0756518794446326</v>
      </c>
    </row>
    <row r="17" spans="1:4" ht="25.5" customHeight="1">
      <c r="A17" s="25" t="s">
        <v>33</v>
      </c>
      <c r="B17" s="21">
        <v>19559.4</v>
      </c>
      <c r="C17" s="21">
        <v>19218.8</v>
      </c>
      <c r="D17" s="22">
        <f t="shared" si="0"/>
        <v>0.9825863779052526</v>
      </c>
    </row>
    <row r="18" spans="1:8" ht="12.75">
      <c r="A18" s="4" t="s">
        <v>27</v>
      </c>
      <c r="B18" s="7">
        <v>63</v>
      </c>
      <c r="C18" s="7">
        <v>58.5</v>
      </c>
      <c r="D18" s="8">
        <f>C18/B18</f>
        <v>0.9285714285714286</v>
      </c>
      <c r="H18" s="1"/>
    </row>
    <row r="19" spans="1:4" ht="12.75">
      <c r="A19" s="4" t="s">
        <v>13</v>
      </c>
      <c r="B19" s="5">
        <v>1870</v>
      </c>
      <c r="C19" s="5">
        <v>1922.7</v>
      </c>
      <c r="D19" s="6">
        <f t="shared" si="0"/>
        <v>1.0281818181818183</v>
      </c>
    </row>
    <row r="20" spans="1:4" ht="12.75">
      <c r="A20" s="4" t="s">
        <v>23</v>
      </c>
      <c r="B20" s="5">
        <v>6666.8</v>
      </c>
      <c r="C20" s="5">
        <v>5026.1</v>
      </c>
      <c r="D20" s="6">
        <f t="shared" si="0"/>
        <v>0.75389992200156</v>
      </c>
    </row>
    <row r="21" spans="1:4" ht="12.75">
      <c r="A21" s="4" t="s">
        <v>14</v>
      </c>
      <c r="B21" s="5">
        <v>534370.3</v>
      </c>
      <c r="C21" s="44">
        <v>521684</v>
      </c>
      <c r="D21" s="6">
        <f t="shared" si="0"/>
        <v>0.9762593467488743</v>
      </c>
    </row>
    <row r="22" spans="1:6" ht="12.75">
      <c r="A22" s="11" t="s">
        <v>15</v>
      </c>
      <c r="B22" s="12">
        <f>SUM(B7:B21)</f>
        <v>924696.2000000001</v>
      </c>
      <c r="C22" s="12">
        <f>SUM(C7:C21)</f>
        <v>918836.1</v>
      </c>
      <c r="D22" s="13">
        <f t="shared" si="0"/>
        <v>0.9936626753738146</v>
      </c>
      <c r="F22" s="1"/>
    </row>
    <row r="23" spans="1:4" ht="12.75">
      <c r="A23" s="4"/>
      <c r="B23" s="5"/>
      <c r="C23" s="5"/>
      <c r="D23" s="10"/>
    </row>
    <row r="24" spans="1:4" ht="15.75">
      <c r="A24" s="50" t="s">
        <v>85</v>
      </c>
      <c r="B24" s="51"/>
      <c r="C24" s="51"/>
      <c r="D24" s="52"/>
    </row>
    <row r="25" spans="1:4" ht="12.75">
      <c r="A25" s="26" t="s">
        <v>34</v>
      </c>
      <c r="B25" s="32">
        <f>SUM(B26+B27+B28+B29)+B31+B30</f>
        <v>38623</v>
      </c>
      <c r="C25" s="32">
        <f>SUM(C26+C27+C28+C29)+C31+C30</f>
        <v>38043.700000000004</v>
      </c>
      <c r="D25" s="33">
        <f aca="true" t="shared" si="1" ref="D25:D67">C25/B25</f>
        <v>0.985001165108873</v>
      </c>
    </row>
    <row r="26" spans="1:4" ht="38.25">
      <c r="A26" s="27" t="s">
        <v>35</v>
      </c>
      <c r="B26" s="34">
        <v>1109.6</v>
      </c>
      <c r="C26" s="34">
        <v>1092.4</v>
      </c>
      <c r="D26" s="35">
        <f t="shared" si="1"/>
        <v>0.9844989185291999</v>
      </c>
    </row>
    <row r="27" spans="1:4" ht="51">
      <c r="A27" s="27" t="s">
        <v>36</v>
      </c>
      <c r="B27" s="34">
        <v>3192.7</v>
      </c>
      <c r="C27" s="34">
        <v>3192.3</v>
      </c>
      <c r="D27" s="35">
        <f>C27/B27</f>
        <v>0.99987471419175</v>
      </c>
    </row>
    <row r="28" spans="1:4" ht="51">
      <c r="A28" s="27" t="s">
        <v>37</v>
      </c>
      <c r="B28" s="34">
        <v>27120.6</v>
      </c>
      <c r="C28" s="34">
        <v>26615.4</v>
      </c>
      <c r="D28" s="35">
        <f t="shared" si="1"/>
        <v>0.9813720935377537</v>
      </c>
    </row>
    <row r="29" spans="1:4" ht="38.25">
      <c r="A29" s="27" t="s">
        <v>38</v>
      </c>
      <c r="B29" s="34">
        <v>5853.8</v>
      </c>
      <c r="C29" s="34">
        <v>5798.1</v>
      </c>
      <c r="D29" s="35">
        <f t="shared" si="1"/>
        <v>0.990484813283679</v>
      </c>
    </row>
    <row r="30" spans="1:4" ht="12.75">
      <c r="A30" s="27" t="s">
        <v>89</v>
      </c>
      <c r="B30" s="34">
        <v>600</v>
      </c>
      <c r="C30" s="34">
        <v>600</v>
      </c>
      <c r="D30" s="35">
        <f t="shared" si="1"/>
        <v>1</v>
      </c>
    </row>
    <row r="31" spans="1:4" ht="12.75">
      <c r="A31" s="27" t="s">
        <v>39</v>
      </c>
      <c r="B31" s="34">
        <v>746.3</v>
      </c>
      <c r="C31" s="34">
        <v>745.5</v>
      </c>
      <c r="D31" s="35">
        <f t="shared" si="1"/>
        <v>0.9989280450221091</v>
      </c>
    </row>
    <row r="32" spans="1:4" ht="12.75">
      <c r="A32" s="28" t="s">
        <v>28</v>
      </c>
      <c r="B32" s="36">
        <f>B33</f>
        <v>2476.9</v>
      </c>
      <c r="C32" s="36">
        <f>C33</f>
        <v>2476.7</v>
      </c>
      <c r="D32" s="33">
        <f t="shared" si="1"/>
        <v>0.9999192539060922</v>
      </c>
    </row>
    <row r="33" spans="1:4" ht="12.75">
      <c r="A33" s="27" t="s">
        <v>40</v>
      </c>
      <c r="B33" s="34">
        <v>2476.9</v>
      </c>
      <c r="C33" s="34">
        <v>2476.7</v>
      </c>
      <c r="D33" s="35">
        <f t="shared" si="1"/>
        <v>0.9999192539060922</v>
      </c>
    </row>
    <row r="34" spans="1:4" ht="25.5">
      <c r="A34" s="29" t="s">
        <v>41</v>
      </c>
      <c r="B34" s="36">
        <f>B35+B36</f>
        <v>2593.2</v>
      </c>
      <c r="C34" s="36">
        <f>C35+C36</f>
        <v>2238.2000000000003</v>
      </c>
      <c r="D34" s="33">
        <f t="shared" si="1"/>
        <v>0.8631035014653712</v>
      </c>
    </row>
    <row r="35" spans="1:4" ht="38.25">
      <c r="A35" s="25" t="s">
        <v>42</v>
      </c>
      <c r="B35" s="34">
        <v>2386.2</v>
      </c>
      <c r="C35" s="34">
        <v>2033.4</v>
      </c>
      <c r="D35" s="35">
        <f t="shared" si="1"/>
        <v>0.8521498617048027</v>
      </c>
    </row>
    <row r="36" spans="1:4" ht="12.75">
      <c r="A36" s="38" t="s">
        <v>70</v>
      </c>
      <c r="B36" s="39">
        <v>207</v>
      </c>
      <c r="C36" s="39">
        <v>204.8</v>
      </c>
      <c r="D36" s="35">
        <f t="shared" si="1"/>
        <v>0.9893719806763286</v>
      </c>
    </row>
    <row r="37" spans="1:4" ht="12.75">
      <c r="A37" s="30" t="s">
        <v>43</v>
      </c>
      <c r="B37" s="37">
        <f>SUM(B38:B38)+B40+B39</f>
        <v>57423.299999999996</v>
      </c>
      <c r="C37" s="37">
        <f>SUM(C38:C38)+C40+C39</f>
        <v>55681.5</v>
      </c>
      <c r="D37" s="33">
        <f t="shared" si="1"/>
        <v>0.969667364989473</v>
      </c>
    </row>
    <row r="38" spans="1:4" ht="12.75">
      <c r="A38" s="27" t="s">
        <v>44</v>
      </c>
      <c r="B38" s="34">
        <v>12588.9</v>
      </c>
      <c r="C38" s="34">
        <v>12498.9</v>
      </c>
      <c r="D38" s="35">
        <f t="shared" si="1"/>
        <v>0.9928508447918404</v>
      </c>
    </row>
    <row r="39" spans="1:4" ht="12.75">
      <c r="A39" s="27" t="s">
        <v>45</v>
      </c>
      <c r="B39" s="34">
        <v>41873.7</v>
      </c>
      <c r="C39" s="34">
        <v>40744.9</v>
      </c>
      <c r="D39" s="35">
        <f t="shared" si="1"/>
        <v>0.9730427452076125</v>
      </c>
    </row>
    <row r="40" spans="1:4" ht="12.75">
      <c r="A40" s="31" t="s">
        <v>46</v>
      </c>
      <c r="B40" s="34">
        <v>2960.7</v>
      </c>
      <c r="C40" s="34">
        <v>2437.7</v>
      </c>
      <c r="D40" s="35">
        <f t="shared" si="1"/>
        <v>0.823352585537204</v>
      </c>
    </row>
    <row r="41" spans="1:4" ht="12.75">
      <c r="A41" s="28" t="s">
        <v>25</v>
      </c>
      <c r="B41" s="36">
        <f>B42+B43+B44+B45</f>
        <v>172770.6</v>
      </c>
      <c r="C41" s="36">
        <f>C42+C43+C44+C45</f>
        <v>161750.39999999997</v>
      </c>
      <c r="D41" s="33">
        <f t="shared" si="1"/>
        <v>0.936214842108553</v>
      </c>
    </row>
    <row r="42" spans="1:4" ht="12.75">
      <c r="A42" s="27" t="s">
        <v>47</v>
      </c>
      <c r="B42" s="34">
        <v>62808</v>
      </c>
      <c r="C42" s="34">
        <v>62206.7</v>
      </c>
      <c r="D42" s="35">
        <f t="shared" si="1"/>
        <v>0.9904263788052476</v>
      </c>
    </row>
    <row r="43" spans="1:4" ht="12.75">
      <c r="A43" s="27" t="s">
        <v>48</v>
      </c>
      <c r="B43" s="34">
        <f>59492.7-8266.3</f>
        <v>51226.399999999994</v>
      </c>
      <c r="C43" s="34">
        <v>40882.2</v>
      </c>
      <c r="D43" s="35">
        <f t="shared" si="1"/>
        <v>0.7980689644402106</v>
      </c>
    </row>
    <row r="44" spans="1:4" ht="12.75">
      <c r="A44" s="27" t="s">
        <v>49</v>
      </c>
      <c r="B44" s="34">
        <v>43787.1</v>
      </c>
      <c r="C44" s="34">
        <v>43751.7</v>
      </c>
      <c r="D44" s="35">
        <f t="shared" si="1"/>
        <v>0.9991915427146351</v>
      </c>
    </row>
    <row r="45" spans="1:4" ht="25.5">
      <c r="A45" s="27" t="s">
        <v>50</v>
      </c>
      <c r="B45" s="34">
        <v>14949.1</v>
      </c>
      <c r="C45" s="34">
        <v>14909.8</v>
      </c>
      <c r="D45" s="35">
        <f t="shared" si="1"/>
        <v>0.997371079195403</v>
      </c>
    </row>
    <row r="46" spans="1:4" ht="12.75">
      <c r="A46" s="28" t="s">
        <v>16</v>
      </c>
      <c r="B46" s="36">
        <f>B47+B48+B50+B51+B49</f>
        <v>523682</v>
      </c>
      <c r="C46" s="36">
        <f>C47+C48+C50+C51+C49</f>
        <v>520803.79999999993</v>
      </c>
      <c r="D46" s="33">
        <f t="shared" si="1"/>
        <v>0.9945039164989439</v>
      </c>
    </row>
    <row r="47" spans="1:4" ht="12.75">
      <c r="A47" s="27" t="s">
        <v>51</v>
      </c>
      <c r="B47" s="34">
        <v>195264.4</v>
      </c>
      <c r="C47" s="34">
        <v>194378.7</v>
      </c>
      <c r="D47" s="35">
        <f t="shared" si="1"/>
        <v>0.9954640989345729</v>
      </c>
    </row>
    <row r="48" spans="1:4" ht="12.75">
      <c r="A48" s="27" t="s">
        <v>52</v>
      </c>
      <c r="B48" s="34">
        <v>219248.5</v>
      </c>
      <c r="C48" s="34">
        <v>217420.8</v>
      </c>
      <c r="D48" s="35">
        <f t="shared" si="1"/>
        <v>0.9916637970157149</v>
      </c>
    </row>
    <row r="49" spans="1:4" ht="12.75">
      <c r="A49" s="27" t="s">
        <v>71</v>
      </c>
      <c r="B49" s="34">
        <v>67564.2</v>
      </c>
      <c r="C49" s="34">
        <v>67490.9</v>
      </c>
      <c r="D49" s="35">
        <f t="shared" si="1"/>
        <v>0.9989151059288794</v>
      </c>
    </row>
    <row r="50" spans="1:4" ht="12.75">
      <c r="A50" s="27" t="s">
        <v>53</v>
      </c>
      <c r="B50" s="34">
        <v>16984.8</v>
      </c>
      <c r="C50" s="34">
        <v>16967.6</v>
      </c>
      <c r="D50" s="35">
        <f t="shared" si="1"/>
        <v>0.998987329847864</v>
      </c>
    </row>
    <row r="51" spans="1:4" ht="12.75">
      <c r="A51" s="27" t="s">
        <v>54</v>
      </c>
      <c r="B51" s="34">
        <v>24620.1</v>
      </c>
      <c r="C51" s="34">
        <v>24545.8</v>
      </c>
      <c r="D51" s="35">
        <f t="shared" si="1"/>
        <v>0.9969821406086897</v>
      </c>
    </row>
    <row r="52" spans="1:4" ht="12.75">
      <c r="A52" s="28" t="s">
        <v>55</v>
      </c>
      <c r="B52" s="36">
        <f>SUM(B53:B54)</f>
        <v>89735.2</v>
      </c>
      <c r="C52" s="36">
        <f>SUM(C53:C54)</f>
        <v>88542.1</v>
      </c>
      <c r="D52" s="33">
        <f t="shared" si="1"/>
        <v>0.9867042141768225</v>
      </c>
    </row>
    <row r="53" spans="1:4" ht="12.75">
      <c r="A53" s="27" t="s">
        <v>56</v>
      </c>
      <c r="B53" s="34">
        <v>79841.5</v>
      </c>
      <c r="C53" s="34">
        <v>78803.8</v>
      </c>
      <c r="D53" s="35">
        <f t="shared" si="1"/>
        <v>0.9870029996931421</v>
      </c>
    </row>
    <row r="54" spans="1:4" ht="25.5">
      <c r="A54" s="27" t="s">
        <v>57</v>
      </c>
      <c r="B54" s="34">
        <v>9893.7</v>
      </c>
      <c r="C54" s="34">
        <v>9738.3</v>
      </c>
      <c r="D54" s="35">
        <f t="shared" si="1"/>
        <v>0.9842930349616421</v>
      </c>
    </row>
    <row r="55" spans="1:4" ht="12.75">
      <c r="A55" s="28" t="s">
        <v>58</v>
      </c>
      <c r="B55" s="36">
        <f>B56</f>
        <v>185.7</v>
      </c>
      <c r="C55" s="36">
        <f>C56</f>
        <v>185.7</v>
      </c>
      <c r="D55" s="33">
        <f t="shared" si="1"/>
        <v>1</v>
      </c>
    </row>
    <row r="56" spans="1:4" ht="12.75">
      <c r="A56" s="27" t="s">
        <v>59</v>
      </c>
      <c r="B56" s="34">
        <v>185.7</v>
      </c>
      <c r="C56" s="34">
        <v>185.7</v>
      </c>
      <c r="D56" s="35">
        <f t="shared" si="1"/>
        <v>1</v>
      </c>
    </row>
    <row r="57" spans="1:4" ht="12.75">
      <c r="A57" s="28" t="s">
        <v>60</v>
      </c>
      <c r="B57" s="36">
        <f>B58+B59+B60+B61+B62</f>
        <v>61478.59999999999</v>
      </c>
      <c r="C57" s="36">
        <f>C58+C59+C60+C61+C62</f>
        <v>60871.8</v>
      </c>
      <c r="D57" s="33">
        <f t="shared" si="1"/>
        <v>0.9901298988591154</v>
      </c>
    </row>
    <row r="58" spans="1:4" ht="12.75">
      <c r="A58" s="27" t="s">
        <v>61</v>
      </c>
      <c r="B58" s="34">
        <v>795.6</v>
      </c>
      <c r="C58" s="34">
        <v>791.9</v>
      </c>
      <c r="D58" s="35">
        <f t="shared" si="1"/>
        <v>0.99534942182001</v>
      </c>
    </row>
    <row r="59" spans="1:4" ht="12.75">
      <c r="A59" s="27" t="s">
        <v>62</v>
      </c>
      <c r="B59" s="34">
        <v>23994.2</v>
      </c>
      <c r="C59" s="34">
        <v>23994.2</v>
      </c>
      <c r="D59" s="35">
        <f t="shared" si="1"/>
        <v>1</v>
      </c>
    </row>
    <row r="60" spans="1:4" ht="12.75">
      <c r="A60" s="27" t="s">
        <v>63</v>
      </c>
      <c r="B60" s="34">
        <v>12657.4</v>
      </c>
      <c r="C60" s="34">
        <v>12567.3</v>
      </c>
      <c r="D60" s="35">
        <f t="shared" si="1"/>
        <v>0.9928816344588935</v>
      </c>
    </row>
    <row r="61" spans="1:4" ht="12.75">
      <c r="A61" s="27" t="s">
        <v>64</v>
      </c>
      <c r="B61" s="34">
        <v>13133.2</v>
      </c>
      <c r="C61" s="34">
        <v>12624.1</v>
      </c>
      <c r="D61" s="35">
        <f t="shared" si="1"/>
        <v>0.9612356470624067</v>
      </c>
    </row>
    <row r="62" spans="1:4" ht="12.75">
      <c r="A62" s="27" t="s">
        <v>65</v>
      </c>
      <c r="B62" s="34">
        <v>10898.2</v>
      </c>
      <c r="C62" s="34">
        <v>10894.3</v>
      </c>
      <c r="D62" s="35">
        <f t="shared" si="1"/>
        <v>0.9996421427391678</v>
      </c>
    </row>
    <row r="63" spans="1:4" ht="12.75">
      <c r="A63" s="28" t="s">
        <v>26</v>
      </c>
      <c r="B63" s="36">
        <f>SUM(B64:B66)</f>
        <v>10654.7</v>
      </c>
      <c r="C63" s="36">
        <f>SUM(C64:C66)</f>
        <v>10642.2</v>
      </c>
      <c r="D63" s="33">
        <f t="shared" si="1"/>
        <v>0.9988268088261518</v>
      </c>
    </row>
    <row r="64" spans="1:4" ht="12.75">
      <c r="A64" s="27" t="s">
        <v>66</v>
      </c>
      <c r="B64" s="34">
        <v>5647.8</v>
      </c>
      <c r="C64" s="34">
        <v>5647.5</v>
      </c>
      <c r="D64" s="35">
        <f t="shared" si="1"/>
        <v>0.9999468819717412</v>
      </c>
    </row>
    <row r="65" spans="1:4" ht="12.75">
      <c r="A65" s="27" t="s">
        <v>67</v>
      </c>
      <c r="B65" s="34">
        <v>3298.9</v>
      </c>
      <c r="C65" s="34">
        <v>3296.1</v>
      </c>
      <c r="D65" s="35">
        <f t="shared" si="1"/>
        <v>0.9991512322289248</v>
      </c>
    </row>
    <row r="66" spans="1:4" ht="25.5">
      <c r="A66" s="27" t="s">
        <v>68</v>
      </c>
      <c r="B66" s="34">
        <v>1708</v>
      </c>
      <c r="C66" s="34">
        <v>1698.6</v>
      </c>
      <c r="D66" s="35">
        <f t="shared" si="1"/>
        <v>0.9944964871194378</v>
      </c>
    </row>
    <row r="67" spans="1:9" ht="12.75">
      <c r="A67" s="11" t="s">
        <v>24</v>
      </c>
      <c r="B67" s="12">
        <f>B25+B32+B34+B37+B41+B46+B52+B55+B57+B63</f>
        <v>959623.1999999998</v>
      </c>
      <c r="C67" s="12">
        <f>C25+C32+C34+C37+C41+C46+C52+C55+C57+C63</f>
        <v>941236.0999999999</v>
      </c>
      <c r="D67" s="33">
        <f t="shared" si="1"/>
        <v>0.9808392502390522</v>
      </c>
      <c r="H67" s="1"/>
      <c r="I67" s="1"/>
    </row>
    <row r="68" spans="1:7" ht="12.75">
      <c r="A68" s="11"/>
      <c r="B68" s="12"/>
      <c r="C68" s="12"/>
      <c r="D68" s="43"/>
      <c r="F68" s="1"/>
      <c r="G68" s="1"/>
    </row>
    <row r="69" spans="1:4" ht="15.75">
      <c r="A69" s="49" t="s">
        <v>72</v>
      </c>
      <c r="B69" s="49"/>
      <c r="C69" s="49"/>
      <c r="D69" s="49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73</v>
      </c>
      <c r="B71" s="5">
        <v>500828.2</v>
      </c>
      <c r="C71" s="5">
        <v>497457</v>
      </c>
      <c r="D71" s="6">
        <f>C71/B71</f>
        <v>0.9932687496430912</v>
      </c>
    </row>
    <row r="72" spans="1:4" ht="38.25">
      <c r="A72" s="41" t="s">
        <v>74</v>
      </c>
      <c r="B72" s="5">
        <v>35786.2</v>
      </c>
      <c r="C72" s="5">
        <v>35742.2</v>
      </c>
      <c r="D72" s="6">
        <f aca="true" t="shared" si="2" ref="D72:D81">C72/B72</f>
        <v>0.9987704757699896</v>
      </c>
    </row>
    <row r="73" spans="1:4" ht="38.25">
      <c r="A73" s="41" t="s">
        <v>75</v>
      </c>
      <c r="B73" s="5">
        <v>109833.9</v>
      </c>
      <c r="C73" s="5">
        <v>108635.9</v>
      </c>
      <c r="D73" s="6">
        <f t="shared" si="2"/>
        <v>0.9890926207664482</v>
      </c>
    </row>
    <row r="74" spans="1:4" ht="38.25">
      <c r="A74" s="41" t="s">
        <v>76</v>
      </c>
      <c r="B74" s="5">
        <v>34451</v>
      </c>
      <c r="C74" s="5">
        <v>34373.6</v>
      </c>
      <c r="D74" s="6">
        <f t="shared" si="2"/>
        <v>0.997753330817683</v>
      </c>
    </row>
    <row r="75" spans="1:6" ht="51">
      <c r="A75" s="41" t="s">
        <v>77</v>
      </c>
      <c r="B75" s="5">
        <v>75660.3</v>
      </c>
      <c r="C75" s="5">
        <v>75042.5</v>
      </c>
      <c r="D75" s="6">
        <f t="shared" si="2"/>
        <v>0.9918345552423133</v>
      </c>
      <c r="F75" s="1"/>
    </row>
    <row r="76" spans="1:4" ht="25.5">
      <c r="A76" s="41" t="s">
        <v>78</v>
      </c>
      <c r="B76" s="5">
        <v>1116.1</v>
      </c>
      <c r="C76" s="5">
        <v>1116.1</v>
      </c>
      <c r="D76" s="6">
        <f t="shared" si="2"/>
        <v>1</v>
      </c>
    </row>
    <row r="77" spans="1:4" ht="38.25">
      <c r="A77" s="41" t="s">
        <v>79</v>
      </c>
      <c r="B77" s="5">
        <v>54462.5</v>
      </c>
      <c r="C77" s="5">
        <v>53243.8</v>
      </c>
      <c r="D77" s="6">
        <f t="shared" si="2"/>
        <v>0.9776231351847602</v>
      </c>
    </row>
    <row r="78" spans="1:7" ht="63.75">
      <c r="A78" s="41" t="s">
        <v>80</v>
      </c>
      <c r="B78" s="5">
        <v>106385.1</v>
      </c>
      <c r="C78" s="5">
        <v>95104.5</v>
      </c>
      <c r="D78" s="6">
        <f t="shared" si="2"/>
        <v>0.8939644743483814</v>
      </c>
      <c r="G78" s="1"/>
    </row>
    <row r="79" spans="1:4" ht="25.5">
      <c r="A79" s="41" t="s">
        <v>81</v>
      </c>
      <c r="B79" s="5">
        <v>5853.8</v>
      </c>
      <c r="C79" s="5">
        <v>5798.2</v>
      </c>
      <c r="D79" s="6">
        <f t="shared" si="2"/>
        <v>0.9905018962041751</v>
      </c>
    </row>
    <row r="80" spans="1:8" ht="38.25">
      <c r="A80" s="41" t="s">
        <v>82</v>
      </c>
      <c r="B80" s="5">
        <v>140</v>
      </c>
      <c r="C80" s="5">
        <v>139.4</v>
      </c>
      <c r="D80" s="6">
        <f t="shared" si="2"/>
        <v>0.9957142857142858</v>
      </c>
      <c r="F80" s="1"/>
      <c r="G80" s="1"/>
      <c r="H80" s="46"/>
    </row>
    <row r="81" spans="1:4" ht="12.75">
      <c r="A81" s="42" t="s">
        <v>83</v>
      </c>
      <c r="B81" s="5">
        <v>35106.1</v>
      </c>
      <c r="C81" s="5">
        <v>34582.9</v>
      </c>
      <c r="D81" s="6">
        <f t="shared" si="2"/>
        <v>0.9850966071423486</v>
      </c>
    </row>
    <row r="82" spans="1:7" ht="12.75">
      <c r="A82" s="11" t="s">
        <v>24</v>
      </c>
      <c r="B82" s="12">
        <f>SUM(B71:B81)</f>
        <v>959623.2000000001</v>
      </c>
      <c r="C82" s="12">
        <f>SUM(C71:C81)</f>
        <v>941236.1</v>
      </c>
      <c r="D82" s="43">
        <f>C82/B82</f>
        <v>0.980839250239052</v>
      </c>
      <c r="F82" s="1"/>
      <c r="G82" s="1"/>
    </row>
    <row r="83" spans="1:4" ht="12.75">
      <c r="A83" s="2"/>
      <c r="B83" s="2"/>
      <c r="C83" s="40"/>
      <c r="D83" s="2"/>
    </row>
    <row r="84" spans="1:4" ht="12.75">
      <c r="A84" s="2"/>
      <c r="B84" s="2"/>
      <c r="C84" s="40"/>
      <c r="D84" s="2"/>
    </row>
    <row r="85" spans="1:4" ht="12.75">
      <c r="A85" s="2" t="s">
        <v>18</v>
      </c>
      <c r="B85" s="14"/>
      <c r="C85" s="14"/>
      <c r="D85" s="2"/>
    </row>
    <row r="86" spans="1:4" ht="12.75">
      <c r="A86" s="2" t="s">
        <v>22</v>
      </c>
      <c r="B86" s="15" t="s">
        <v>93</v>
      </c>
      <c r="C86" s="2"/>
      <c r="D86" s="2"/>
    </row>
    <row r="87" spans="1:4" ht="12.75">
      <c r="A87" s="2" t="s">
        <v>19</v>
      </c>
      <c r="B87" s="15" t="s">
        <v>84</v>
      </c>
      <c r="C87" s="2"/>
      <c r="D87" s="2"/>
    </row>
    <row r="88" spans="1:4" ht="12.75">
      <c r="A88" s="2" t="s">
        <v>25</v>
      </c>
      <c r="B88" s="15" t="s">
        <v>87</v>
      </c>
      <c r="C88" s="2"/>
      <c r="D88" s="2"/>
    </row>
    <row r="89" spans="1:4" ht="12.75">
      <c r="A89" s="16" t="s">
        <v>16</v>
      </c>
      <c r="B89" s="15" t="s">
        <v>86</v>
      </c>
      <c r="C89" s="2"/>
      <c r="D89" s="2"/>
    </row>
    <row r="90" spans="1:4" ht="12.75">
      <c r="A90" s="17" t="s">
        <v>56</v>
      </c>
      <c r="B90" s="15" t="s">
        <v>94</v>
      </c>
      <c r="C90" s="2"/>
      <c r="D90" s="2"/>
    </row>
    <row r="91" spans="1:4" ht="12.75">
      <c r="A91" s="16" t="s">
        <v>17</v>
      </c>
      <c r="B91" s="15" t="s">
        <v>88</v>
      </c>
      <c r="C91" s="2"/>
      <c r="D91" s="2"/>
    </row>
    <row r="92" spans="1:4" ht="12.75">
      <c r="A92" s="18" t="s">
        <v>26</v>
      </c>
      <c r="B92" s="15" t="s">
        <v>30</v>
      </c>
      <c r="C92" s="2"/>
      <c r="D92" s="2"/>
    </row>
    <row r="93" spans="1:4" ht="12.75">
      <c r="A93" s="18" t="s">
        <v>20</v>
      </c>
      <c r="B93" s="15" t="s">
        <v>92</v>
      </c>
      <c r="C93" s="2"/>
      <c r="D93" s="2"/>
    </row>
    <row r="94" spans="1:4" ht="12.75">
      <c r="A94" s="18"/>
      <c r="B94" s="15"/>
      <c r="C94" s="2"/>
      <c r="D94" s="2"/>
    </row>
    <row r="95" spans="1:4" ht="12.75">
      <c r="A95" s="19" t="s">
        <v>69</v>
      </c>
      <c r="B95" s="15" t="s">
        <v>91</v>
      </c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 t="s">
        <v>21</v>
      </c>
      <c r="B98" s="2"/>
      <c r="C98" s="2"/>
      <c r="D98" s="2"/>
    </row>
  </sheetData>
  <sheetProtection/>
  <mergeCells count="5">
    <mergeCell ref="A69:D69"/>
    <mergeCell ref="A24:D24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2018-01-16T02:20:44Z</cp:lastPrinted>
  <dcterms:created xsi:type="dcterms:W3CDTF">1996-10-08T23:32:33Z</dcterms:created>
  <dcterms:modified xsi:type="dcterms:W3CDTF">2018-01-16T02:20:46Z</dcterms:modified>
  <cp:category/>
  <cp:version/>
  <cp:contentType/>
  <cp:contentStatus/>
</cp:coreProperties>
</file>